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IS\01 INVESTICIJE\POPISI 2020\PREŠERNOVA ŽUPANČIČEVA DOB\"/>
    </mc:Choice>
  </mc:AlternateContent>
  <xr:revisionPtr revIDLastSave="0" documentId="13_ncr:1_{CE736898-5276-4EC6-A889-ED7FA5FD771E}" xr6:coauthVersionLast="45" xr6:coauthVersionMax="45" xr10:uidLastSave="{00000000-0000-0000-0000-000000000000}"/>
  <bookViews>
    <workbookView xWindow="-120" yWindow="-120" windowWidth="29040" windowHeight="15840" xr2:uid="{8F97D79F-79F7-4CFD-A8BF-BB580A0697DA}"/>
  </bookViews>
  <sheets>
    <sheet name="Prva stran vod.HP" sheetId="3" r:id="rId1"/>
    <sheet name="Rekapitulacija vod.HP" sheetId="4" r:id="rId2"/>
    <sheet name="popis vod. HP Župančičeva" sheetId="1" r:id="rId3"/>
    <sheet name="popis vod. HP Prešernova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3" i="2" l="1"/>
  <c r="I56" i="2"/>
  <c r="I25" i="2"/>
  <c r="I24" i="2"/>
  <c r="I33" i="2"/>
  <c r="I69" i="1"/>
  <c r="I53" i="1"/>
  <c r="I33" i="1"/>
  <c r="I75" i="2" l="1"/>
  <c r="I74" i="2"/>
  <c r="I72" i="2"/>
  <c r="I71" i="2"/>
  <c r="I70" i="2"/>
  <c r="I69" i="2"/>
  <c r="I68" i="2"/>
  <c r="I67" i="2"/>
  <c r="I58" i="2"/>
  <c r="I57" i="2"/>
  <c r="I55" i="2"/>
  <c r="I54" i="2"/>
  <c r="I53" i="2"/>
  <c r="I52" i="2"/>
  <c r="I51" i="2"/>
  <c r="I50" i="2"/>
  <c r="I49" i="2"/>
  <c r="I48" i="2"/>
  <c r="I47" i="2"/>
  <c r="I46" i="2"/>
  <c r="I45" i="2"/>
  <c r="I44" i="2"/>
  <c r="I35" i="2"/>
  <c r="I34" i="2"/>
  <c r="I32" i="2"/>
  <c r="I31" i="2"/>
  <c r="I30" i="2"/>
  <c r="I29" i="2"/>
  <c r="I28" i="2"/>
  <c r="I27" i="2"/>
  <c r="I26" i="2"/>
  <c r="I23" i="2"/>
  <c r="I22" i="2"/>
  <c r="I21" i="2"/>
  <c r="I20" i="2"/>
  <c r="I19" i="2"/>
  <c r="I18" i="2"/>
  <c r="I36" i="2" l="1"/>
  <c r="I37" i="2" s="1"/>
  <c r="I5" i="2" s="1"/>
  <c r="F15" i="4" s="1"/>
  <c r="I59" i="2"/>
  <c r="I60" i="2" s="1"/>
  <c r="I7" i="2" s="1"/>
  <c r="F16" i="4" s="1"/>
  <c r="I76" i="2"/>
  <c r="I77" i="2" s="1"/>
  <c r="I9" i="2" s="1"/>
  <c r="F17" i="4" s="1"/>
  <c r="F18" i="4" l="1"/>
  <c r="I11" i="2"/>
  <c r="I71" i="1" l="1"/>
  <c r="I70" i="1"/>
  <c r="I68" i="1"/>
  <c r="I67" i="1"/>
  <c r="I66" i="1"/>
  <c r="I65" i="1"/>
  <c r="I64" i="1"/>
  <c r="I55" i="1"/>
  <c r="I54" i="1"/>
  <c r="I52" i="1"/>
  <c r="I51" i="1"/>
  <c r="I50" i="1"/>
  <c r="I49" i="1"/>
  <c r="I48" i="1"/>
  <c r="I47" i="1"/>
  <c r="I46" i="1"/>
  <c r="I45" i="1"/>
  <c r="I44" i="1"/>
  <c r="I35" i="1"/>
  <c r="I34" i="1"/>
  <c r="I32" i="1"/>
  <c r="I31" i="1"/>
  <c r="I30" i="1"/>
  <c r="I29" i="1"/>
  <c r="I28" i="1"/>
  <c r="I27" i="1"/>
  <c r="I26" i="1"/>
  <c r="I25" i="1"/>
  <c r="I24" i="1"/>
  <c r="I23" i="1"/>
  <c r="I22" i="1"/>
  <c r="L21" i="1"/>
  <c r="I21" i="1"/>
  <c r="I20" i="1"/>
  <c r="I19" i="1"/>
  <c r="I18" i="1"/>
  <c r="I56" i="1" l="1"/>
  <c r="I57" i="1" s="1"/>
  <c r="I7" i="1" s="1"/>
  <c r="F9" i="4" s="1"/>
  <c r="I36" i="1"/>
  <c r="I37" i="1" s="1"/>
  <c r="I5" i="1" s="1"/>
  <c r="F8" i="4" s="1"/>
  <c r="I72" i="1"/>
  <c r="I73" i="1" s="1"/>
  <c r="I9" i="1" s="1"/>
  <c r="F10" i="4" s="1"/>
  <c r="F11" i="4" l="1"/>
  <c r="F22" i="4" s="1"/>
  <c r="F24" i="4" s="1"/>
  <c r="F26" i="4" s="1"/>
  <c r="I11" i="1"/>
</calcChain>
</file>

<file path=xl/sharedStrings.xml><?xml version="1.0" encoding="utf-8"?>
<sst xmlns="http://schemas.openxmlformats.org/spreadsheetml/2006/main" count="369" uniqueCount="140">
  <si>
    <t>POPIS DEL S PREDIZMERAMI IN PREDRAČUNOM</t>
  </si>
  <si>
    <t>PROJEKT:</t>
  </si>
  <si>
    <r>
      <t xml:space="preserve">INVESTICIJSKO VZDRŽEVANJE VODOVODA V OBČINI </t>
    </r>
    <r>
      <rPr>
        <b/>
        <sz val="11"/>
        <rFont val="Arial Narrow"/>
        <family val="2"/>
        <charset val="238"/>
      </rPr>
      <t>DOMŽALE</t>
    </r>
  </si>
  <si>
    <t xml:space="preserve"> </t>
  </si>
  <si>
    <t>OBJEKT:</t>
  </si>
  <si>
    <t>INVESTITOR:</t>
  </si>
  <si>
    <t>JAVNO KOMUNALNO PODJETJE PRODNIK d.o.o.</t>
  </si>
  <si>
    <t>Savska cesta 34</t>
  </si>
  <si>
    <t>€</t>
  </si>
  <si>
    <t>1. ZEMELJSKA DELA</t>
  </si>
  <si>
    <t>2. MONTAŽNA DELA</t>
  </si>
  <si>
    <t>3. NABAVA MATERIALA</t>
  </si>
  <si>
    <t>SKUPAJ</t>
  </si>
  <si>
    <t>postavka</t>
  </si>
  <si>
    <t>opis dela</t>
  </si>
  <si>
    <t>enota mere</t>
  </si>
  <si>
    <t>količina</t>
  </si>
  <si>
    <t>cena/enoto</t>
  </si>
  <si>
    <t>cena</t>
  </si>
  <si>
    <t>1.0</t>
  </si>
  <si>
    <r>
      <rPr>
        <b/>
        <sz val="10"/>
        <color theme="1"/>
        <rFont val="Arial Narrow"/>
        <family val="2"/>
        <charset val="238"/>
      </rPr>
      <t>Določitev poteka trase</t>
    </r>
    <r>
      <rPr>
        <sz val="10"/>
        <color theme="1"/>
        <rFont val="Arial Narrow"/>
        <family val="2"/>
        <charset val="238"/>
      </rPr>
      <t xml:space="preserve"> vodovode z upravljalcem in lastnikom objekta.</t>
    </r>
  </si>
  <si>
    <t>kos</t>
  </si>
  <si>
    <t>1.1</t>
  </si>
  <si>
    <r>
      <t xml:space="preserve">Zemeljska in gradbena dela za izvedbo cevi in jaškov pod </t>
    </r>
    <r>
      <rPr>
        <b/>
        <sz val="10"/>
        <color theme="1"/>
        <rFont val="Arial Narrow"/>
        <family val="2"/>
        <charset val="238"/>
      </rPr>
      <t>zelenimi</t>
    </r>
    <r>
      <rPr>
        <sz val="10"/>
        <color theme="1"/>
        <rFont val="Arial Narrow"/>
        <family val="2"/>
        <charset val="238"/>
      </rPr>
      <t xml:space="preserve"> površinami - izkop </t>
    </r>
    <r>
      <rPr>
        <b/>
        <sz val="10"/>
        <color theme="1"/>
        <rFont val="Arial Narrow"/>
        <family val="2"/>
        <charset val="238"/>
      </rPr>
      <t>ročno 40 % in strojno 60 %</t>
    </r>
    <r>
      <rPr>
        <sz val="10"/>
        <color theme="1"/>
        <rFont val="Arial Narrow"/>
        <family val="2"/>
        <charset val="238"/>
      </rPr>
      <t xml:space="preserve">. Izkop brežine se izvaja v naklonu 65° do nivoja tampona, širina dna je 40 cm in povprečna globina izkopa je 1,20 m. Izvedba peščenega nasipa za izravnavo dna jarka v debelini 10 cm in nasutje nad cevjo v debelini 20 cm s peščenim materialom granulacije 0,02 - 8 mm ter strojno-ročno zasutje z izkopanim materialom in utrjevanjem po slojih debeline 20 cm. V ceno je vključeno tudi </t>
    </r>
    <r>
      <rPr>
        <b/>
        <sz val="10"/>
        <color theme="1"/>
        <rFont val="Arial Narrow"/>
        <family val="2"/>
        <charset val="238"/>
      </rPr>
      <t>nakladanje in odvoz</t>
    </r>
    <r>
      <rPr>
        <sz val="10"/>
        <color theme="1"/>
        <rFont val="Arial Narrow"/>
        <family val="2"/>
        <charset val="238"/>
      </rPr>
      <t xml:space="preserve"> odvečnega materiala, humuziranje in zatravitev - vzpostavitev prvotnega stanja po </t>
    </r>
    <r>
      <rPr>
        <b/>
        <sz val="10"/>
        <color theme="1"/>
        <rFont val="Arial Narrow"/>
        <family val="2"/>
        <charset val="238"/>
      </rPr>
      <t>vrtovih/zelenicah</t>
    </r>
    <r>
      <rPr>
        <sz val="10"/>
        <color theme="1"/>
        <rFont val="Arial Narrow"/>
        <family val="2"/>
        <charset val="238"/>
      </rPr>
      <t xml:space="preserve">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</si>
  <si>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1</t>
    </r>
  </si>
  <si>
    <t>1.2</t>
  </si>
  <si>
    <r>
      <t xml:space="preserve">Zemeljska in gradbena dela za izvedbo cevi in jaškov pod </t>
    </r>
    <r>
      <rPr>
        <b/>
        <sz val="10"/>
        <color theme="1"/>
        <rFont val="Arial Narrow"/>
        <family val="2"/>
        <charset val="238"/>
      </rPr>
      <t>zelenimi</t>
    </r>
    <r>
      <rPr>
        <sz val="10"/>
        <color theme="1"/>
        <rFont val="Arial Narrow"/>
        <family val="2"/>
        <charset val="238"/>
      </rPr>
      <t xml:space="preserve"> površinami - izkop </t>
    </r>
    <r>
      <rPr>
        <b/>
        <sz val="10"/>
        <color theme="1"/>
        <rFont val="Arial Narrow"/>
        <family val="2"/>
        <charset val="238"/>
      </rPr>
      <t>ročno 100 % in strojno 0 %</t>
    </r>
    <r>
      <rPr>
        <sz val="10"/>
        <color theme="1"/>
        <rFont val="Arial Narrow"/>
        <family val="2"/>
        <charset val="238"/>
      </rPr>
      <t xml:space="preserve">. Izkop brežine se izvaja v naklonu 65° do nivoja tampona, širina dne je 40 cm in povprečna globina izkopa je 1,20 m. Izvedba peščenega nasipa za izravnavo dna jarka v debelini 10 cm in nasutje nad cevjo v debelini 20 cm s peščenim materialom granulacije 0,02 - 8 mm ter ročno zasutje z izkopanim materialom in utrjevanjem po slojih debeline 20 cm. V ceno je vključeno tudi </t>
    </r>
    <r>
      <rPr>
        <b/>
        <sz val="10"/>
        <color theme="1"/>
        <rFont val="Arial Narrow"/>
        <family val="2"/>
        <charset val="238"/>
      </rPr>
      <t>ročno nakladanje in odvoz</t>
    </r>
    <r>
      <rPr>
        <sz val="10"/>
        <color theme="1"/>
        <rFont val="Arial Narrow"/>
        <family val="2"/>
        <charset val="238"/>
      </rPr>
      <t xml:space="preserve"> odvečnega materiala, humuziranje in zatravitev - vzpostavitev prvotnega stanja po </t>
    </r>
    <r>
      <rPr>
        <b/>
        <sz val="10"/>
        <color theme="1"/>
        <rFont val="Arial Narrow"/>
        <family val="2"/>
        <charset val="238"/>
      </rPr>
      <t>vrtovih in zelenicah</t>
    </r>
    <r>
      <rPr>
        <sz val="10"/>
        <color theme="1"/>
        <rFont val="Arial Narrow"/>
        <family val="2"/>
        <charset val="238"/>
      </rPr>
      <t xml:space="preserve">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</si>
  <si>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t>1.3</t>
  </si>
  <si>
    <r>
      <t xml:space="preserve">Zemeljska in gradbena dela za izvedbo cevi in jaškov pod </t>
    </r>
    <r>
      <rPr>
        <b/>
        <sz val="10"/>
        <color theme="1"/>
        <rFont val="Arial Narrow"/>
        <family val="2"/>
        <charset val="238"/>
      </rPr>
      <t>zelenimi</t>
    </r>
    <r>
      <rPr>
        <sz val="10"/>
        <color theme="1"/>
        <rFont val="Arial Narrow"/>
        <family val="2"/>
        <charset val="238"/>
      </rPr>
      <t xml:space="preserve"> površinami - izkop </t>
    </r>
    <r>
      <rPr>
        <b/>
        <sz val="10"/>
        <color theme="1"/>
        <rFont val="Arial Narrow"/>
        <family val="2"/>
        <charset val="238"/>
      </rPr>
      <t>ročno 100 % in strojno 0 %</t>
    </r>
    <r>
      <rPr>
        <sz val="10"/>
        <color theme="1"/>
        <rFont val="Arial Narrow"/>
        <family val="2"/>
        <charset val="238"/>
      </rPr>
      <t xml:space="preserve">. Izkop brežine se izvaja v naklonu 65° do nivoja tampona, širina dne je 40 cm in povprečna globina izkopa je 1,20 m. Izvedba peščenega nasipa za izravnavo dna jarka v debelini 10 cm in nasutje nad cevjo v debelini 20 cm s peščenim materialom granulacije 0,02 - 8 mm ter ročno zasutje z izkopanim materialom in utrjevanjem po slojih debeline 20 cm. V ceno je vključeno </t>
    </r>
    <r>
      <rPr>
        <b/>
        <sz val="10"/>
        <color theme="1"/>
        <rFont val="Arial Narrow"/>
        <family val="2"/>
        <charset val="238"/>
      </rPr>
      <t>odlaganje materiala na rob izkopa</t>
    </r>
    <r>
      <rPr>
        <sz val="10"/>
        <color theme="1"/>
        <rFont val="Arial Narrow"/>
        <family val="2"/>
        <charset val="238"/>
      </rPr>
      <t xml:space="preserve"> </t>
    </r>
    <r>
      <rPr>
        <b/>
        <sz val="10"/>
        <color theme="1"/>
        <rFont val="Arial Narrow"/>
        <family val="2"/>
        <charset val="238"/>
      </rPr>
      <t>in odvoz</t>
    </r>
    <r>
      <rPr>
        <sz val="10"/>
        <color theme="1"/>
        <rFont val="Arial Narrow"/>
        <family val="2"/>
        <charset val="238"/>
      </rPr>
      <t xml:space="preserve"> odvečnega materiala, humuziranje in zatravitev - vzpostavitev prvotnega stanja po </t>
    </r>
    <r>
      <rPr>
        <b/>
        <sz val="10"/>
        <color theme="1"/>
        <rFont val="Arial Narrow"/>
        <family val="2"/>
        <charset val="238"/>
      </rPr>
      <t>vrtovih in zelenicah</t>
    </r>
    <r>
      <rPr>
        <sz val="10"/>
        <color theme="1"/>
        <rFont val="Arial Narrow"/>
        <family val="2"/>
        <charset val="238"/>
      </rPr>
      <t xml:space="preserve">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</si>
  <si>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t>1.4</t>
  </si>
  <si>
    <r>
      <t xml:space="preserve">Zemeljska in gradbena dela za izvedbo cevi in jaškov pod </t>
    </r>
    <r>
      <rPr>
        <b/>
        <sz val="10"/>
        <color theme="1"/>
        <rFont val="Arial Narrow"/>
        <family val="2"/>
        <charset val="238"/>
      </rPr>
      <t>utrjenimi</t>
    </r>
    <r>
      <rPr>
        <sz val="10"/>
        <color theme="1"/>
        <rFont val="Arial Narrow"/>
        <family val="2"/>
        <charset val="238"/>
      </rPr>
      <t xml:space="preserve"> površinami - odstranitev ploščic in tlakovcev, rezanje in rušenje asfalta ter izkop </t>
    </r>
    <r>
      <rPr>
        <b/>
        <sz val="10"/>
        <color theme="1"/>
        <rFont val="Arial Narrow"/>
        <family val="2"/>
        <charset val="238"/>
      </rPr>
      <t>ročno 40 % in strojno 60 %</t>
    </r>
    <r>
      <rPr>
        <sz val="10"/>
        <color theme="1"/>
        <rFont val="Arial Narrow"/>
        <family val="2"/>
        <charset val="238"/>
      </rPr>
      <t xml:space="preserve">. Izkop brežine se izvaja v naklonu 65° do nivoja tampona, širina dna je 40 cm in povprečna globina izkopa je 1,20 m. Izvedba peščenega nasipa za izravnavo dna jarka v debelini 10 cm in nasutje nad cevjo v debelini 20 cm s peščenim materialom granulacije 0,02 - 8 mm ter strojno-ročno zasutje z izkopanim materialom in utrjevanjem po slojih debeline 20 cm do 30 cm pod končnim tlakom. Dobava in vgradnja tampona 0-32 mm, uvaljanje, izdelava finega planuma z dosipom kot podlaga za finalni tlak. V postavko je vključeno tudi </t>
    </r>
    <r>
      <rPr>
        <b/>
        <sz val="10"/>
        <color theme="1"/>
        <rFont val="Arial Narrow"/>
        <family val="2"/>
        <charset val="238"/>
      </rPr>
      <t>nakladanje in odvoz</t>
    </r>
    <r>
      <rPr>
        <sz val="10"/>
        <color theme="1"/>
        <rFont val="Arial Narrow"/>
        <family val="2"/>
        <charset val="238"/>
      </rPr>
      <t xml:space="preserve"> odvečnega materiala, polaganje tlakovcev in ploščic skupaj z dobavo manjkajočih, asfaltiranje z AC 8 surf B 70/100 A4 v debelini do 6 cm in zalivanje stikov - vzpostavitev prvotnega stanja po </t>
    </r>
    <r>
      <rPr>
        <b/>
        <sz val="10"/>
        <color theme="1"/>
        <rFont val="Arial Narrow"/>
        <family val="2"/>
        <charset val="238"/>
      </rPr>
      <t>dvoriščih in pločnikih</t>
    </r>
    <r>
      <rPr>
        <sz val="10"/>
        <color theme="1"/>
        <rFont val="Arial Narrow"/>
        <family val="2"/>
        <charset val="238"/>
      </rPr>
      <t xml:space="preserve">. V postavki je  vključen ves potreben material in delo.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</si>
  <si>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t>1.5</t>
  </si>
  <si>
    <r>
      <t xml:space="preserve">Zemeljska in gradbena dela za izvedbo cevi in jaškov pod </t>
    </r>
    <r>
      <rPr>
        <b/>
        <sz val="10"/>
        <color theme="1"/>
        <rFont val="Arial Narrow"/>
        <family val="2"/>
        <charset val="238"/>
      </rPr>
      <t>cestnimi</t>
    </r>
    <r>
      <rPr>
        <sz val="10"/>
        <color theme="1"/>
        <rFont val="Arial Narrow"/>
        <family val="2"/>
        <charset val="238"/>
      </rPr>
      <t xml:space="preserve"> površinami - rezanje in rušenje asfalta ter izkop </t>
    </r>
    <r>
      <rPr>
        <b/>
        <sz val="10"/>
        <color theme="1"/>
        <rFont val="Arial Narrow"/>
        <family val="2"/>
        <charset val="238"/>
      </rPr>
      <t>ročno 40 % in strojno 60 %</t>
    </r>
    <r>
      <rPr>
        <sz val="10"/>
        <color theme="1"/>
        <rFont val="Arial Narrow"/>
        <family val="2"/>
        <charset val="238"/>
      </rPr>
      <t xml:space="preserve">. Izkop brežine se izvaja v naklonu 65° do nivoja tampona, širina dna je 40 cm in povprečna globina izkopa je 1,20 m. Izvedba peščenega nasipa za izravnavo dna jarka v debelini 10 cm in nasutje nad cevjo v debelini 20 cm s peščenim materialom granulacije 0,02 - 8 mm ter strojno-ročno zasutje z izkopanim materialom in utrjevanjem po slojih debeline 20 cm. Dobava in vgradnja tampona 0-32 mm, uvaljanje do potrebne nosilnosti v debelini 50 cm in izdelava finega planuma. V ceno je vključeno tudi </t>
    </r>
    <r>
      <rPr>
        <b/>
        <sz val="10"/>
        <color theme="1"/>
        <rFont val="Arial Narrow"/>
        <family val="2"/>
        <charset val="238"/>
      </rPr>
      <t>nakladanje in odvoz</t>
    </r>
    <r>
      <rPr>
        <sz val="10"/>
        <color theme="1"/>
        <rFont val="Arial Narrow"/>
        <family val="2"/>
        <charset val="238"/>
      </rPr>
      <t xml:space="preserve"> odvečnega materiala, </t>
    </r>
    <r>
      <rPr>
        <b/>
        <sz val="10"/>
        <color theme="1"/>
        <rFont val="Arial Narrow"/>
        <family val="2"/>
        <charset val="238"/>
      </rPr>
      <t>brez dobave asfalta</t>
    </r>
    <r>
      <rPr>
        <sz val="10"/>
        <color theme="1"/>
        <rFont val="Arial Narrow"/>
        <family val="2"/>
        <charset val="238"/>
      </rPr>
      <t xml:space="preserve">. V postavki je vključen ves potreben material in delo.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</si>
  <si>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t>1.6</t>
  </si>
  <si>
    <r>
      <rPr>
        <b/>
        <sz val="10"/>
        <color theme="1"/>
        <rFont val="Arial Narrow"/>
        <family val="2"/>
        <charset val="238"/>
      </rPr>
      <t>Asfaltiranje</t>
    </r>
    <r>
      <rPr>
        <sz val="10"/>
        <color theme="1"/>
        <rFont val="Arial Narrow"/>
        <family val="2"/>
        <charset val="238"/>
      </rPr>
      <t xml:space="preserve"> cestišča z nosilnim slojem </t>
    </r>
    <r>
      <rPr>
        <b/>
        <sz val="10"/>
        <color theme="1"/>
        <rFont val="Arial Narrow"/>
        <family val="2"/>
        <charset val="238"/>
      </rPr>
      <t>AC 22 base B 70/100 A4</t>
    </r>
    <r>
      <rPr>
        <sz val="10"/>
        <color theme="1"/>
        <rFont val="Arial Narrow"/>
        <family val="2"/>
        <charset val="238"/>
      </rPr>
      <t xml:space="preserve"> v debelini </t>
    </r>
    <r>
      <rPr>
        <b/>
        <sz val="10"/>
        <color theme="1"/>
        <rFont val="Arial Narrow"/>
        <family val="2"/>
        <charset val="238"/>
      </rPr>
      <t>6 cm</t>
    </r>
    <r>
      <rPr>
        <sz val="10"/>
        <color theme="1"/>
        <rFont val="Arial Narrow"/>
        <family val="2"/>
        <charset val="238"/>
      </rPr>
      <t xml:space="preserve">. Izvedba po zahtevi upravljalca ceste in dovoljenja za poseg v cestišče. Cena zajema material, delo, brizg z emulzijo in premaz vseh stikov z dilaplastom.
Obračun za </t>
    </r>
    <r>
      <rPr>
        <b/>
        <sz val="10"/>
        <color theme="1"/>
        <rFont val="Arial Narrow"/>
        <family val="2"/>
        <charset val="238"/>
      </rPr>
      <t>1 m</t>
    </r>
    <r>
      <rPr>
        <b/>
        <vertAlign val="superscript"/>
        <sz val="10"/>
        <color theme="1"/>
        <rFont val="Arial Narrow"/>
        <family val="2"/>
        <charset val="238"/>
      </rPr>
      <t>2</t>
    </r>
    <r>
      <rPr>
        <sz val="10"/>
        <color theme="1"/>
        <rFont val="Arial Narrow"/>
        <family val="2"/>
        <charset val="238"/>
      </rPr>
      <t>.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</si>
  <si>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</si>
  <si>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t>1.7</t>
  </si>
  <si>
    <r>
      <rPr>
        <b/>
        <sz val="10"/>
        <color theme="1"/>
        <rFont val="Arial Narrow"/>
        <family val="2"/>
        <charset val="238"/>
      </rPr>
      <t>Asfaltiranje</t>
    </r>
    <r>
      <rPr>
        <sz val="10"/>
        <color theme="1"/>
        <rFont val="Arial Narrow"/>
        <family val="2"/>
        <charset val="238"/>
      </rPr>
      <t xml:space="preserve"> cestišča z obrabno-zapornim slojem </t>
    </r>
    <r>
      <rPr>
        <b/>
        <sz val="10"/>
        <color theme="1"/>
        <rFont val="Arial Narrow"/>
        <family val="2"/>
        <charset val="238"/>
      </rPr>
      <t>AC 8 surf B 70/100 A4</t>
    </r>
    <r>
      <rPr>
        <sz val="10"/>
        <color theme="1"/>
        <rFont val="Arial Narrow"/>
        <family val="2"/>
        <charset val="238"/>
      </rPr>
      <t xml:space="preserve"> v debelini </t>
    </r>
    <r>
      <rPr>
        <b/>
        <sz val="10"/>
        <color theme="1"/>
        <rFont val="Arial Narrow"/>
        <family val="2"/>
        <charset val="238"/>
      </rPr>
      <t>3 cm</t>
    </r>
    <r>
      <rPr>
        <sz val="10"/>
        <color theme="1"/>
        <rFont val="Arial Narrow"/>
        <family val="2"/>
        <charset val="238"/>
      </rPr>
      <t xml:space="preserve">. Izvedba po zahtevi upravljalca ceste in dovoljenja za poseg v cestišče. Cena zajema material, delo, brizg z emulzijo in premaz vseh stikov z dilaplastom.
Obračun za </t>
    </r>
    <r>
      <rPr>
        <b/>
        <sz val="10"/>
        <color theme="1"/>
        <rFont val="Arial Narrow"/>
        <family val="2"/>
        <charset val="238"/>
      </rPr>
      <t>1 m</t>
    </r>
    <r>
      <rPr>
        <b/>
        <vertAlign val="superscript"/>
        <sz val="10"/>
        <color theme="1"/>
        <rFont val="Arial Narrow"/>
        <family val="2"/>
        <charset val="238"/>
      </rPr>
      <t>2</t>
    </r>
    <r>
      <rPr>
        <sz val="10"/>
        <color theme="1"/>
        <rFont val="Arial Narrow"/>
        <family val="2"/>
        <charset val="238"/>
      </rPr>
      <t>.</t>
    </r>
  </si>
  <si>
    <t>1.8</t>
  </si>
  <si>
    <r>
      <t xml:space="preserve">Strojni in ročni </t>
    </r>
    <r>
      <rPr>
        <b/>
        <sz val="10"/>
        <color theme="1"/>
        <rFont val="Arial Narrow"/>
        <family val="2"/>
        <charset val="238"/>
      </rPr>
      <t>podkop</t>
    </r>
    <r>
      <rPr>
        <sz val="10"/>
        <color theme="1"/>
        <rFont val="Arial Narrow"/>
        <family val="2"/>
        <charset val="238"/>
      </rPr>
      <t xml:space="preserve"> pod ograjami, živimi mejami in podobnim.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</si>
  <si>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t>1.9</t>
  </si>
  <si>
    <r>
      <t xml:space="preserve">Izdelava </t>
    </r>
    <r>
      <rPr>
        <b/>
        <sz val="10"/>
        <color theme="1"/>
        <rFont val="Arial Narrow"/>
        <family val="2"/>
        <charset val="238"/>
      </rPr>
      <t>vodenega podboja</t>
    </r>
    <r>
      <rPr>
        <sz val="10"/>
        <color theme="1"/>
        <rFont val="Arial Narrow"/>
        <family val="2"/>
        <charset val="238"/>
      </rPr>
      <t xml:space="preserve"> z dobavo zaščitne cevi </t>
    </r>
    <r>
      <rPr>
        <b/>
        <sz val="10"/>
        <color theme="1"/>
        <rFont val="Arial Narrow"/>
        <family val="2"/>
        <charset val="238"/>
      </rPr>
      <t>PE 63</t>
    </r>
    <r>
      <rPr>
        <sz val="10"/>
        <color theme="1"/>
        <rFont val="Arial Narrow"/>
        <family val="2"/>
        <charset val="238"/>
      </rPr>
      <t xml:space="preserve"> vključno z vsemi potrebnimi deli in izkopom jame za vrtalno garnituro in obeh straneh podboja.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</si>
  <si>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t>1.10</t>
  </si>
  <si>
    <r>
      <rPr>
        <b/>
        <sz val="10"/>
        <color theme="1"/>
        <rFont val="Arial Narrow"/>
        <family val="2"/>
        <charset val="238"/>
      </rPr>
      <t>Rušenje</t>
    </r>
    <r>
      <rPr>
        <sz val="10"/>
        <color theme="1"/>
        <rFont val="Arial Narrow"/>
        <family val="2"/>
        <charset val="238"/>
      </rPr>
      <t xml:space="preserve"> vseh vrst </t>
    </r>
    <r>
      <rPr>
        <b/>
        <sz val="10"/>
        <color theme="1"/>
        <rFont val="Arial Narrow"/>
        <family val="2"/>
        <charset val="238"/>
      </rPr>
      <t>betonskega tlaka</t>
    </r>
    <r>
      <rPr>
        <sz val="10"/>
        <color theme="1"/>
        <rFont val="Arial Narrow"/>
        <family val="2"/>
        <charset val="238"/>
      </rPr>
      <t xml:space="preserve"> ali obrobe v stavbah vključno z nakladanjem na kamion, razkladanjem in stroški deponije.
Obračun za </t>
    </r>
    <r>
      <rPr>
        <b/>
        <sz val="10"/>
        <color theme="1"/>
        <rFont val="Arial Narrow"/>
        <family val="2"/>
        <charset val="238"/>
      </rPr>
      <t>1 m</t>
    </r>
    <r>
      <rPr>
        <b/>
        <vertAlign val="superscript"/>
        <sz val="10"/>
        <color theme="1"/>
        <rFont val="Arial Narrow"/>
        <family val="2"/>
        <charset val="238"/>
      </rPr>
      <t>2</t>
    </r>
    <r>
      <rPr>
        <sz val="10"/>
        <color theme="1"/>
        <rFont val="Arial Narrow"/>
        <family val="2"/>
        <charset val="238"/>
      </rPr>
      <t>.</t>
    </r>
  </si>
  <si>
    <t>1.11</t>
  </si>
  <si>
    <r>
      <rPr>
        <b/>
        <sz val="10"/>
        <color theme="1"/>
        <rFont val="Arial Narrow"/>
        <family val="2"/>
        <charset val="238"/>
      </rPr>
      <t>Izdelava</t>
    </r>
    <r>
      <rPr>
        <sz val="10"/>
        <color theme="1"/>
        <rFont val="Arial Narrow"/>
        <family val="2"/>
        <charset val="238"/>
      </rPr>
      <t xml:space="preserve"> vseh vrst </t>
    </r>
    <r>
      <rPr>
        <b/>
        <sz val="10"/>
        <color theme="1"/>
        <rFont val="Arial Narrow"/>
        <family val="2"/>
        <charset val="238"/>
      </rPr>
      <t>betonskega tlaka</t>
    </r>
    <r>
      <rPr>
        <sz val="10"/>
        <color theme="1"/>
        <rFont val="Arial Narrow"/>
        <family val="2"/>
        <charset val="238"/>
      </rPr>
      <t xml:space="preserve"> ali obrobe v stavbah v debelini 10 cm. Vključeni so vsi stroški izvedbe.
Obračun za </t>
    </r>
    <r>
      <rPr>
        <b/>
        <sz val="10"/>
        <color theme="1"/>
        <rFont val="Arial Narrow"/>
        <family val="2"/>
        <charset val="238"/>
      </rPr>
      <t>1 m</t>
    </r>
    <r>
      <rPr>
        <b/>
        <vertAlign val="superscript"/>
        <sz val="10"/>
        <color theme="1"/>
        <rFont val="Arial Narrow"/>
        <family val="2"/>
        <charset val="238"/>
      </rPr>
      <t>2</t>
    </r>
    <r>
      <rPr>
        <sz val="10"/>
        <color theme="1"/>
        <rFont val="Arial Narrow"/>
        <family val="2"/>
        <charset val="238"/>
      </rPr>
      <t>.</t>
    </r>
  </si>
  <si>
    <t>1.12</t>
  </si>
  <si>
    <r>
      <rPr>
        <b/>
        <sz val="10"/>
        <color theme="1"/>
        <rFont val="Arial Narrow"/>
        <family val="2"/>
        <charset val="238"/>
      </rPr>
      <t>Izdelava preboja</t>
    </r>
    <r>
      <rPr>
        <sz val="10"/>
        <color theme="1"/>
        <rFont val="Arial Narrow"/>
        <family val="2"/>
        <charset val="238"/>
      </rPr>
      <t xml:space="preserve"> skozi temelj ali zunanjo steno objekta za cev PE 63 in sanacija površin okoli preboja ter sanacija hidro in termo izolacije.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</si>
  <si>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t>1.13</t>
  </si>
  <si>
    <r>
      <rPr>
        <b/>
        <sz val="10"/>
        <color theme="1"/>
        <rFont val="Arial Narrow"/>
        <family val="2"/>
        <charset val="238"/>
      </rPr>
      <t>Rušenje</t>
    </r>
    <r>
      <rPr>
        <sz val="10"/>
        <color theme="1"/>
        <rFont val="Arial Narrow"/>
        <family val="2"/>
        <charset val="238"/>
      </rPr>
      <t xml:space="preserve"> betonskih robnikov </t>
    </r>
    <r>
      <rPr>
        <b/>
        <sz val="10"/>
        <color theme="1"/>
        <rFont val="Arial Narrow"/>
        <family val="2"/>
        <charset val="238"/>
      </rPr>
      <t>15/25/100</t>
    </r>
    <r>
      <rPr>
        <sz val="10"/>
        <color theme="1"/>
        <rFont val="Arial Narrow"/>
        <family val="2"/>
        <charset val="238"/>
      </rPr>
      <t xml:space="preserve"> z nakladanjem na kamion in odvozom na stalno lastno deponijo, vključno z manipulativnimi stroški in stroški deponije. Dobava in vgradnja novih betonskih robnikov </t>
    </r>
    <r>
      <rPr>
        <b/>
        <sz val="10"/>
        <color theme="1"/>
        <rFont val="Arial Narrow"/>
        <family val="2"/>
        <charset val="238"/>
      </rPr>
      <t>15/25/100</t>
    </r>
    <r>
      <rPr>
        <sz val="10"/>
        <color theme="1"/>
        <rFont val="Arial Narrow"/>
        <family val="2"/>
        <charset val="238"/>
      </rPr>
      <t xml:space="preserve"> ter postavitev v beton </t>
    </r>
    <r>
      <rPr>
        <b/>
        <sz val="10"/>
        <color theme="1"/>
        <rFont val="Arial Narrow"/>
        <family val="2"/>
        <charset val="238"/>
      </rPr>
      <t>C16/20</t>
    </r>
    <r>
      <rPr>
        <sz val="10"/>
        <color theme="1"/>
        <rFont val="Arial Narrow"/>
        <family val="2"/>
        <charset val="238"/>
      </rPr>
      <t xml:space="preserve"> s porabo 0,15 m3/m' in zalivanje stikov s cementno malto.
Obračun za </t>
    </r>
    <r>
      <rPr>
        <b/>
        <sz val="10"/>
        <color theme="1"/>
        <rFont val="Arial Narrow"/>
        <family val="2"/>
        <charset val="238"/>
      </rPr>
      <t>m'</t>
    </r>
    <r>
      <rPr>
        <sz val="10"/>
        <color theme="1"/>
        <rFont val="Arial Narrow"/>
        <family val="2"/>
        <charset val="238"/>
      </rPr>
      <t>.</t>
    </r>
  </si>
  <si>
    <t>1.14</t>
  </si>
  <si>
    <r>
      <rPr>
        <b/>
        <sz val="10"/>
        <color theme="1"/>
        <rFont val="Arial Narrow"/>
        <family val="2"/>
        <charset val="238"/>
      </rPr>
      <t>Rušenje</t>
    </r>
    <r>
      <rPr>
        <sz val="10"/>
        <color theme="1"/>
        <rFont val="Arial Narrow"/>
        <family val="2"/>
        <charset val="238"/>
      </rPr>
      <t xml:space="preserve"> betonskih robnikov </t>
    </r>
    <r>
      <rPr>
        <b/>
        <sz val="10"/>
        <color theme="1"/>
        <rFont val="Arial Narrow"/>
        <family val="2"/>
        <charset val="238"/>
      </rPr>
      <t>5/15/100</t>
    </r>
    <r>
      <rPr>
        <sz val="10"/>
        <color theme="1"/>
        <rFont val="Arial Narrow"/>
        <family val="2"/>
        <charset val="238"/>
      </rPr>
      <t xml:space="preserve"> z nakladanjem na kamion in odvozom na stalno lastno deponijo, vključno z manipulativnimi stroški in stroški deponije. Dobava in vgradnja novih betonskih robnikov </t>
    </r>
    <r>
      <rPr>
        <b/>
        <sz val="10"/>
        <color theme="1"/>
        <rFont val="Arial Narrow"/>
        <family val="2"/>
        <charset val="238"/>
      </rPr>
      <t>5/15/100</t>
    </r>
    <r>
      <rPr>
        <sz val="10"/>
        <color theme="1"/>
        <rFont val="Arial Narrow"/>
        <family val="2"/>
        <charset val="238"/>
      </rPr>
      <t xml:space="preserve"> ter postavitev v beton </t>
    </r>
    <r>
      <rPr>
        <b/>
        <sz val="10"/>
        <color theme="1"/>
        <rFont val="Arial Narrow"/>
        <family val="2"/>
        <charset val="238"/>
      </rPr>
      <t>C16/20</t>
    </r>
    <r>
      <rPr>
        <sz val="10"/>
        <color theme="1"/>
        <rFont val="Arial Narrow"/>
        <family val="2"/>
        <charset val="238"/>
      </rPr>
      <t xml:space="preserve"> s porabo 0,15 m3/m' in zalivanje stikov s cementno malto.
Obračun za </t>
    </r>
    <r>
      <rPr>
        <b/>
        <sz val="10"/>
        <color theme="1"/>
        <rFont val="Arial Narrow"/>
        <family val="2"/>
        <charset val="238"/>
      </rPr>
      <t>m'</t>
    </r>
    <r>
      <rPr>
        <sz val="10"/>
        <color theme="1"/>
        <rFont val="Arial Narrow"/>
        <family val="2"/>
        <charset val="238"/>
      </rPr>
      <t>.</t>
    </r>
  </si>
  <si>
    <t>1.15</t>
  </si>
  <si>
    <r>
      <rPr>
        <b/>
        <sz val="10"/>
        <color theme="1"/>
        <rFont val="Arial Narrow"/>
        <family val="2"/>
        <charset val="238"/>
      </rPr>
      <t>Odstranitev</t>
    </r>
    <r>
      <rPr>
        <sz val="10"/>
        <color theme="1"/>
        <rFont val="Arial Narrow"/>
        <family val="2"/>
        <charset val="238"/>
      </rPr>
      <t xml:space="preserve"> roba </t>
    </r>
    <r>
      <rPr>
        <b/>
        <sz val="10"/>
        <color theme="1"/>
        <rFont val="Arial Narrow"/>
        <family val="2"/>
        <charset val="238"/>
      </rPr>
      <t>granitnih kock</t>
    </r>
    <r>
      <rPr>
        <sz val="10"/>
        <color theme="1"/>
        <rFont val="Arial Narrow"/>
        <family val="2"/>
        <charset val="238"/>
      </rPr>
      <t xml:space="preserve"> in </t>
    </r>
    <r>
      <rPr>
        <b/>
        <sz val="10"/>
        <color theme="1"/>
        <rFont val="Arial Narrow"/>
        <family val="2"/>
        <charset val="238"/>
      </rPr>
      <t>vzpostavitev v prvotno stanje</t>
    </r>
    <r>
      <rPr>
        <sz val="10"/>
        <color theme="1"/>
        <rFont val="Arial Narrow"/>
        <family val="2"/>
        <charset val="238"/>
      </rPr>
      <t xml:space="preserve"> ob zaključku gradbenih del. Postavka vključuje dobavo in polaganje manjkajočih in ohranjenih granitnih kock, vključno s potrebnim materialom in delom.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</si>
  <si>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t>1.16</t>
  </si>
  <si>
    <r>
      <rPr>
        <b/>
        <sz val="10"/>
        <color theme="1"/>
        <rFont val="Arial Narrow"/>
        <family val="2"/>
        <charset val="238"/>
      </rPr>
      <t xml:space="preserve">Izdelava geodetskega posnetka </t>
    </r>
    <r>
      <rPr>
        <sz val="10"/>
        <color theme="1"/>
        <rFont val="Arial Narrow"/>
        <family val="2"/>
        <charset val="238"/>
      </rPr>
      <t xml:space="preserve">vodov od navrtalnega zasuna do objekta in vris cevi z jaški v kataster. En izvod posnetka v Gauss-Krugerjevem sistemu oziroma drugem veljavnem sistemu se odda v elektronski obliki. Izdelava geodetskega načrta po zahtevi upravljalca vodovoda in veljavni gradbeni zakonodaji.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 xml:space="preserve"> dolžine hišnega priključka.</t>
    </r>
  </si>
  <si>
    <t>1.17</t>
  </si>
  <si>
    <r>
      <rPr>
        <b/>
        <sz val="10"/>
        <color theme="1"/>
        <rFont val="Arial Narrow"/>
        <family val="2"/>
        <charset val="238"/>
      </rPr>
      <t>Ostala dodatna in nepredvidena dela</t>
    </r>
    <r>
      <rPr>
        <sz val="10"/>
        <color theme="1"/>
        <rFont val="Arial Narrow"/>
        <family val="2"/>
        <charset val="238"/>
      </rPr>
      <t>. Obračun stroškov po dejanskih stroških porabe časa in materiala po vpisu v gradbeni dnevnik. Stroški so ocenjeni na 1</t>
    </r>
    <r>
      <rPr>
        <b/>
        <sz val="10"/>
        <color theme="1"/>
        <rFont val="Arial Narrow"/>
        <family val="2"/>
        <charset val="238"/>
      </rPr>
      <t>0 %</t>
    </r>
    <r>
      <rPr>
        <sz val="10"/>
        <color theme="1"/>
        <rFont val="Arial Narrow"/>
        <family val="2"/>
        <charset val="238"/>
      </rPr>
      <t xml:space="preserve"> vrednosti zemeljskih del.</t>
    </r>
  </si>
  <si>
    <t>ZEMELJSKA DELA HIŠNI PRIKLJUČKI</t>
  </si>
  <si>
    <t>skupaj</t>
  </si>
  <si>
    <t>2.1</t>
  </si>
  <si>
    <r>
      <t xml:space="preserve">Prenos, spuščanje in montaža vodovodne cevi </t>
    </r>
    <r>
      <rPr>
        <b/>
        <sz val="10"/>
        <color theme="1"/>
        <rFont val="Arial Narrow"/>
        <family val="2"/>
        <charset val="238"/>
      </rPr>
      <t>PE 100 d 32x3 mm v zaščitno cev PE 80 d 63</t>
    </r>
    <r>
      <rPr>
        <sz val="10"/>
        <color theme="1"/>
        <rFont val="Arial Narrow"/>
        <family val="2"/>
        <charset val="238"/>
      </rPr>
      <t xml:space="preserve"> s tesnilnimi zamaški, vključno s prevezavo na ločno spojko pri zasunu in armaturo v merilnem mestu, kjer se obnavlja celotna trasa.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</si>
  <si>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t>2.2</t>
  </si>
  <si>
    <r>
      <t xml:space="preserve">Montaža univerzalnega navrtalnega zasuna za cevovod </t>
    </r>
    <r>
      <rPr>
        <b/>
        <sz val="10"/>
        <color theme="1"/>
        <rFont val="Arial Narrow"/>
        <family val="2"/>
        <charset val="238"/>
      </rPr>
      <t>NL DN 100</t>
    </r>
    <r>
      <rPr>
        <sz val="10"/>
        <color theme="1"/>
        <rFont val="Arial Narrow"/>
        <family val="2"/>
        <charset val="238"/>
      </rPr>
      <t xml:space="preserve"> z montažo vgradne garniture in cestne kape z betonsko podložko, vključno z vrtljivim kosom ISO fiting </t>
    </r>
    <r>
      <rPr>
        <b/>
        <sz val="10"/>
        <color theme="1"/>
        <rFont val="Arial Narrow"/>
        <family val="2"/>
        <charset val="238"/>
      </rPr>
      <t>fi 6/4"/1"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32</t>
    </r>
    <r>
      <rPr>
        <sz val="10"/>
        <color theme="1"/>
        <rFont val="Arial Narrow"/>
        <family val="2"/>
        <charset val="238"/>
      </rPr>
      <t xml:space="preserve"> za PE cev za prevezavo.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</si>
  <si>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t>2.3</t>
  </si>
  <si>
    <r>
      <t xml:space="preserve">Montaža univerzalnega navrtalnega zasuna za cevovod PE d63 z montažo vgradne garniture in cestne kape z betonsko podložko, vključno z vrtljivim kosom ISO fiting </t>
    </r>
    <r>
      <rPr>
        <b/>
        <sz val="10"/>
        <color theme="1"/>
        <rFont val="Arial Narrow"/>
        <family val="2"/>
        <charset val="238"/>
      </rPr>
      <t>fi 6/4"/1"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32</t>
    </r>
    <r>
      <rPr>
        <sz val="10"/>
        <color theme="1"/>
        <rFont val="Arial Narrow"/>
        <family val="2"/>
        <charset val="238"/>
      </rPr>
      <t xml:space="preserve"> za PE cev za prevezavo.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</si>
  <si>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t>2.4</t>
  </si>
  <si>
    <r>
      <rPr>
        <b/>
        <sz val="10"/>
        <color theme="1"/>
        <rFont val="Arial Narrow"/>
        <family val="2"/>
        <charset val="238"/>
      </rPr>
      <t>Demontaža stare in vgradnja nove</t>
    </r>
    <r>
      <rPr>
        <sz val="10"/>
        <color theme="1"/>
        <rFont val="Arial Narrow"/>
        <family val="2"/>
        <charset val="238"/>
      </rPr>
      <t xml:space="preserve"> garniture in cestne kape z betonsko podložko.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</si>
  <si>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t xml:space="preserve">kos </t>
  </si>
  <si>
    <t>2.5</t>
  </si>
  <si>
    <r>
      <rPr>
        <b/>
        <sz val="10"/>
        <color theme="1"/>
        <rFont val="Arial Narrow"/>
        <family val="2"/>
        <charset val="238"/>
      </rPr>
      <t>Demontaža</t>
    </r>
    <r>
      <rPr>
        <sz val="10"/>
        <color theme="1"/>
        <rFont val="Arial Narrow"/>
        <family val="2"/>
        <charset val="238"/>
      </rPr>
      <t xml:space="preserve"> obstoječih spojnih kosov, krogelnih pip fi 1", krogelnih pip z izpustom fi 1" in prehodnih spojk PE d 32 v starem vodomernem mestu ter </t>
    </r>
    <r>
      <rPr>
        <b/>
        <sz val="10"/>
        <color theme="1"/>
        <rFont val="Arial Narrow"/>
        <family val="2"/>
        <charset val="238"/>
      </rPr>
      <t>montaža vodomera v nov vodomerni jašek</t>
    </r>
    <r>
      <rPr>
        <sz val="10"/>
        <color theme="1"/>
        <rFont val="Arial Narrow"/>
        <family val="2"/>
        <charset val="238"/>
      </rPr>
      <t xml:space="preserve">. Postavka vključuje tudi dobavo in montažo novih spojnih kosov in cevi za povezavo v starem jašku ter </t>
    </r>
    <r>
      <rPr>
        <b/>
        <sz val="10"/>
        <color theme="1"/>
        <rFont val="Arial Narrow"/>
        <family val="2"/>
        <charset val="238"/>
      </rPr>
      <t>blindiranje</t>
    </r>
    <r>
      <rPr>
        <sz val="10"/>
        <color theme="1"/>
        <rFont val="Arial Narrow"/>
        <family val="2"/>
        <charset val="238"/>
      </rPr>
      <t xml:space="preserve"> starega priključka.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</si>
  <si>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t>2.6</t>
  </si>
  <si>
    <r>
      <t xml:space="preserve">Dobava in montaža </t>
    </r>
    <r>
      <rPr>
        <b/>
        <sz val="10"/>
        <color theme="1"/>
        <rFont val="Arial Narrow"/>
        <family val="2"/>
        <charset val="238"/>
      </rPr>
      <t>nadomestne povezave cevi (pocinkana izolirana cev 3/4")</t>
    </r>
    <r>
      <rPr>
        <sz val="10"/>
        <color theme="1"/>
        <rFont val="Arial Narrow"/>
        <family val="2"/>
        <charset val="238"/>
      </rPr>
      <t xml:space="preserve"> ter vzpostavitev prvotnega stanja po prevezavi cevi. Cena zajema dobavo, izdelavo, vse potrebne fazonske kose, toplotno izolacijo, prevrtanje skozi notranje zidove, pritrjevanje in delovne odre.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</si>
  <si>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t>2.7</t>
  </si>
  <si>
    <r>
      <t xml:space="preserve">Dobava in montaža </t>
    </r>
    <r>
      <rPr>
        <b/>
        <sz val="10"/>
        <color theme="1"/>
        <rFont val="Arial Narrow"/>
        <family val="2"/>
        <charset val="238"/>
      </rPr>
      <t>nadomestne povezave cevi (izolirana alumplast cev 3/4")</t>
    </r>
    <r>
      <rPr>
        <sz val="10"/>
        <color theme="1"/>
        <rFont val="Arial Narrow"/>
        <family val="2"/>
        <charset val="238"/>
      </rPr>
      <t xml:space="preserve"> ter vzpostavitev prvotnega stanja po prevezavi. Cena zajema dobavo, izdelavo, vse potrebne fazonske kose, toplotno izolacijo, prevrtanje skozi notranje zidove, pritrjevanje in delovne odre.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</si>
  <si>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t>2.8</t>
  </si>
  <si>
    <r>
      <t xml:space="preserve">Dobava in vgradnja </t>
    </r>
    <r>
      <rPr>
        <b/>
        <sz val="10"/>
        <color theme="1"/>
        <rFont val="Arial Narrow"/>
        <family val="2"/>
        <charset val="238"/>
      </rPr>
      <t>alumplast cevi 3/4" v obstoječo</t>
    </r>
    <r>
      <rPr>
        <sz val="10"/>
        <color theme="1"/>
        <rFont val="Arial Narrow"/>
        <family val="2"/>
        <charset val="238"/>
      </rPr>
      <t xml:space="preserve"> PE cev kot zaščitno, vključno z vsemi spoji in navezavo.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</si>
  <si>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t>2.9</t>
  </si>
  <si>
    <r>
      <t xml:space="preserve">Montaža tipskega </t>
    </r>
    <r>
      <rPr>
        <b/>
        <sz val="10"/>
        <color theme="1"/>
        <rFont val="Arial Narrow"/>
        <family val="2"/>
        <charset val="238"/>
      </rPr>
      <t>PEHD zunanjega termo jaška DN 500</t>
    </r>
    <r>
      <rPr>
        <sz val="10"/>
        <color theme="1"/>
        <rFont val="Arial Narrow"/>
        <family val="2"/>
        <charset val="238"/>
      </rPr>
      <t xml:space="preserve">,     h = 100 cm, </t>
    </r>
    <r>
      <rPr>
        <b/>
        <sz val="10"/>
        <color theme="1"/>
        <rFont val="Arial Narrow"/>
        <family val="2"/>
        <charset val="238"/>
      </rPr>
      <t>po detajlu iz projekta</t>
    </r>
    <r>
      <rPr>
        <sz val="10"/>
        <color theme="1"/>
        <rFont val="Arial Narrow"/>
        <family val="2"/>
        <charset val="238"/>
      </rPr>
      <t xml:space="preserve">, vključno z vsemi zemeljskimi in montažnimi deli in potrebnim materialom.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</si>
  <si>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t>2.10</t>
  </si>
  <si>
    <r>
      <rPr>
        <b/>
        <sz val="10"/>
        <color theme="1"/>
        <rFont val="Arial Narrow"/>
        <family val="2"/>
        <charset val="238"/>
      </rPr>
      <t>Izpiranje</t>
    </r>
    <r>
      <rPr>
        <sz val="10"/>
        <color theme="1"/>
        <rFont val="Arial Narrow"/>
        <family val="2"/>
        <charset val="238"/>
      </rPr>
      <t xml:space="preserve"> cevi priključkov.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</si>
  <si>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t>2.11</t>
  </si>
  <si>
    <r>
      <t xml:space="preserve">Nabava in polaganje </t>
    </r>
    <r>
      <rPr>
        <b/>
        <sz val="10"/>
        <color theme="1"/>
        <rFont val="Arial Narrow"/>
        <family val="2"/>
        <charset val="238"/>
      </rPr>
      <t>signalnega traku</t>
    </r>
    <r>
      <rPr>
        <sz val="10"/>
        <color theme="1"/>
        <rFont val="Arial Narrow"/>
        <family val="2"/>
        <charset val="238"/>
      </rPr>
      <t xml:space="preserve"> nad cevmi priključkov.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</si>
  <si>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t>2.12</t>
  </si>
  <si>
    <t>MONTAŽNA DELA HIŠNI PRIKLJUČKI</t>
  </si>
  <si>
    <t>3.1</t>
  </si>
  <si>
    <r>
      <t xml:space="preserve">Vodovodne cevi </t>
    </r>
    <r>
      <rPr>
        <b/>
        <sz val="10"/>
        <color theme="1"/>
        <rFont val="Arial Narrow"/>
        <family val="2"/>
        <charset val="238"/>
      </rPr>
      <t>PE d 32x3,0 mm</t>
    </r>
    <r>
      <rPr>
        <sz val="10"/>
        <color theme="1"/>
        <rFont val="Arial Narrow"/>
        <family val="2"/>
        <charset val="238"/>
      </rPr>
      <t>, 16 barov</t>
    </r>
  </si>
  <si>
    <t>3.2</t>
  </si>
  <si>
    <r>
      <t xml:space="preserve">Zaščitna cev </t>
    </r>
    <r>
      <rPr>
        <b/>
        <sz val="10"/>
        <color theme="1"/>
        <rFont val="Arial Narrow"/>
        <family val="2"/>
        <charset val="238"/>
      </rPr>
      <t>PE d 63x5,8 mm</t>
    </r>
    <r>
      <rPr>
        <sz val="10"/>
        <color theme="1"/>
        <rFont val="Arial Narrow"/>
        <family val="2"/>
        <charset val="238"/>
      </rPr>
      <t>, 8 barov</t>
    </r>
  </si>
  <si>
    <t>3.3</t>
  </si>
  <si>
    <t>3.4</t>
  </si>
  <si>
    <t>3.5</t>
  </si>
  <si>
    <r>
      <t xml:space="preserve">Tipski </t>
    </r>
    <r>
      <rPr>
        <b/>
        <sz val="10"/>
        <color theme="1"/>
        <rFont val="Arial Narrow"/>
        <family val="2"/>
        <charset val="238"/>
      </rPr>
      <t>PEHD zunanji termo jašek DN 500</t>
    </r>
    <r>
      <rPr>
        <sz val="10"/>
        <color theme="1"/>
        <rFont val="Arial Narrow"/>
        <family val="2"/>
        <charset val="238"/>
      </rPr>
      <t xml:space="preserve">, h = 100 cm, </t>
    </r>
    <r>
      <rPr>
        <b/>
        <sz val="10"/>
        <color theme="1"/>
        <rFont val="Arial Narrow"/>
        <family val="2"/>
        <charset val="238"/>
      </rPr>
      <t>po detajlu iz projekta</t>
    </r>
    <r>
      <rPr>
        <sz val="10"/>
        <color theme="1"/>
        <rFont val="Arial Narrow"/>
        <family val="2"/>
        <charset val="238"/>
      </rPr>
      <t>, vključno z betonsko podložko, vodomer DN 20.</t>
    </r>
  </si>
  <si>
    <t>3.6</t>
  </si>
  <si>
    <r>
      <rPr>
        <b/>
        <sz val="10"/>
        <color theme="1"/>
        <rFont val="Arial Narrow"/>
        <family val="2"/>
        <charset val="238"/>
      </rPr>
      <t>ISO spojka d 32/1"</t>
    </r>
    <r>
      <rPr>
        <sz val="10"/>
        <color theme="1"/>
        <rFont val="Arial Narrow"/>
        <family val="2"/>
        <charset val="238"/>
      </rPr>
      <t xml:space="preserve"> za prevezavo cevi </t>
    </r>
    <r>
      <rPr>
        <b/>
        <sz val="10"/>
        <color theme="1"/>
        <rFont val="Arial Narrow"/>
        <family val="2"/>
        <charset val="238"/>
      </rPr>
      <t>PE d 32</t>
    </r>
    <r>
      <rPr>
        <sz val="10"/>
        <color theme="1"/>
        <rFont val="Arial Narrow"/>
        <family val="2"/>
        <charset val="238"/>
      </rPr>
      <t xml:space="preserve"> in cevi pri jaških.</t>
    </r>
  </si>
  <si>
    <t>3.7</t>
  </si>
  <si>
    <r>
      <rPr>
        <b/>
        <sz val="10"/>
        <color theme="1"/>
        <rFont val="Arial Narrow"/>
        <family val="2"/>
        <charset val="238"/>
      </rPr>
      <t>Transportni stroški</t>
    </r>
    <r>
      <rPr>
        <sz val="10"/>
        <color theme="1"/>
        <rFont val="Arial Narrow"/>
        <family val="2"/>
        <charset val="238"/>
      </rPr>
      <t xml:space="preserve"> dobave materiala.  </t>
    </r>
  </si>
  <si>
    <t>3.8</t>
  </si>
  <si>
    <r>
      <rPr>
        <b/>
        <sz val="10"/>
        <color theme="1"/>
        <rFont val="Arial Narrow"/>
        <family val="2"/>
        <charset val="238"/>
      </rPr>
      <t>Ostala dodatna in nepredvidena dela</t>
    </r>
    <r>
      <rPr>
        <sz val="10"/>
        <color theme="1"/>
        <rFont val="Arial Narrow"/>
        <family val="2"/>
        <charset val="238"/>
      </rPr>
      <t>. Obračun stroškov po dejanskih stroških porabe časa in materiala po vpisu v gradbeni dnevnik. Stroški so ocenjeni na 1</t>
    </r>
    <r>
      <rPr>
        <b/>
        <sz val="10"/>
        <color theme="1"/>
        <rFont val="Arial Narrow"/>
        <family val="2"/>
        <charset val="238"/>
      </rPr>
      <t>0 %</t>
    </r>
    <r>
      <rPr>
        <sz val="10"/>
        <color theme="1"/>
        <rFont val="Arial Narrow"/>
        <family val="2"/>
        <charset val="238"/>
      </rPr>
      <t xml:space="preserve"> vrednosti materiala.</t>
    </r>
  </si>
  <si>
    <t>NABAVA VODOVODNEGA MATERIALA HP</t>
  </si>
  <si>
    <r>
      <rPr>
        <b/>
        <sz val="10"/>
        <color theme="1"/>
        <rFont val="Arial Narrow"/>
        <family val="2"/>
        <charset val="238"/>
      </rPr>
      <t>Ostala dodatna in nepredvidena dela</t>
    </r>
    <r>
      <rPr>
        <sz val="10"/>
        <color theme="1"/>
        <rFont val="Arial Narrow"/>
        <family val="2"/>
        <charset val="238"/>
      </rPr>
      <t xml:space="preserve">. Obračun stroškov po dejanskih stroških porabe časa in materiala po vpisu v gradbeni dnevnik. Stroški so ocenjeni na </t>
    </r>
    <r>
      <rPr>
        <b/>
        <sz val="10"/>
        <color theme="1"/>
        <rFont val="Arial Narrow"/>
        <family val="2"/>
        <charset val="238"/>
      </rPr>
      <t>10 %</t>
    </r>
    <r>
      <rPr>
        <sz val="10"/>
        <color theme="1"/>
        <rFont val="Arial Narrow"/>
        <family val="2"/>
        <charset val="238"/>
      </rPr>
      <t xml:space="preserve"> vrednosti zemeljskih del.</t>
    </r>
  </si>
  <si>
    <t>2.15</t>
  </si>
  <si>
    <t>2.16</t>
  </si>
  <si>
    <r>
      <t xml:space="preserve">Prenos, spuščanje in montaža vodovodne cevi </t>
    </r>
    <r>
      <rPr>
        <b/>
        <sz val="10"/>
        <color theme="1"/>
        <rFont val="Arial Narrow"/>
        <family val="2"/>
        <charset val="238"/>
      </rPr>
      <t>PE 100 d 63</t>
    </r>
    <r>
      <rPr>
        <sz val="10"/>
        <color theme="1"/>
        <rFont val="Arial Narrow"/>
        <family val="2"/>
        <charset val="238"/>
      </rPr>
      <t xml:space="preserve"> na peščeno posteljico po navodilih projektanta in izvajalca.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</si>
  <si>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r>
      <t xml:space="preserve">Montaža univerzalnega navrtalnega zasuna za cevovod </t>
    </r>
    <r>
      <rPr>
        <b/>
        <sz val="10"/>
        <color theme="1"/>
        <rFont val="Arial Narrow"/>
        <family val="2"/>
        <charset val="238"/>
      </rPr>
      <t>NL DN 80</t>
    </r>
    <r>
      <rPr>
        <sz val="10"/>
        <color theme="1"/>
        <rFont val="Arial Narrow"/>
        <family val="2"/>
        <charset val="238"/>
      </rPr>
      <t xml:space="preserve"> z montažo vgradne garniture in cestne kape z betonsko podložko, vključno z vrtljivim kosom ISO fiting </t>
    </r>
    <r>
      <rPr>
        <b/>
        <sz val="10"/>
        <color theme="1"/>
        <rFont val="Arial Narrow"/>
        <family val="2"/>
        <charset val="238"/>
      </rPr>
      <t>fi 6/4"/1"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32</t>
    </r>
    <r>
      <rPr>
        <sz val="10"/>
        <color theme="1"/>
        <rFont val="Arial Narrow"/>
        <family val="2"/>
        <charset val="238"/>
      </rPr>
      <t xml:space="preserve"> za PE cev za prevezavo.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</si>
  <si>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t xml:space="preserve">Montaža univerzalnega navrtalnega zasuna za cevovod </t>
    </r>
    <r>
      <rPr>
        <b/>
        <sz val="10"/>
        <color theme="1"/>
        <rFont val="Arial Narrow"/>
        <family val="2"/>
        <charset val="238"/>
      </rPr>
      <t>PE d 63</t>
    </r>
    <r>
      <rPr>
        <sz val="10"/>
        <color theme="1"/>
        <rFont val="Arial Narrow"/>
        <family val="2"/>
        <charset val="238"/>
      </rPr>
      <t xml:space="preserve"> z montažo vgradne garniture in cestne kape z betonsko podložko, vključno z vrtljivim kosom ISO fiting </t>
    </r>
    <r>
      <rPr>
        <b/>
        <sz val="10"/>
        <color theme="1"/>
        <rFont val="Arial Narrow"/>
        <family val="2"/>
        <charset val="238"/>
      </rPr>
      <t>fi 6/4"/1"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32</t>
    </r>
    <r>
      <rPr>
        <sz val="10"/>
        <color theme="1"/>
        <rFont val="Arial Narrow"/>
        <family val="2"/>
        <charset val="238"/>
      </rPr>
      <t xml:space="preserve"> za PE cev za prevezavo.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</si>
  <si>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t xml:space="preserve">Montaža univerzalnega navrtalnega zasuna za cevovod </t>
    </r>
    <r>
      <rPr>
        <b/>
        <sz val="10"/>
        <color theme="1"/>
        <rFont val="Arial Narrow"/>
        <family val="2"/>
        <charset val="238"/>
      </rPr>
      <t>NL DN 100</t>
    </r>
    <r>
      <rPr>
        <sz val="10"/>
        <color theme="1"/>
        <rFont val="Arial Narrow"/>
        <family val="2"/>
        <charset val="238"/>
      </rPr>
      <t xml:space="preserve"> z montažo vgradne garniture in cestne kape z betonsko podložko, vključno z vrtljivim kosom ISO fiting </t>
    </r>
    <r>
      <rPr>
        <b/>
        <sz val="10"/>
        <color theme="1"/>
        <rFont val="Arial Narrow"/>
        <family val="2"/>
        <charset val="238"/>
      </rPr>
      <t>fi 6/4"/2"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63</t>
    </r>
    <r>
      <rPr>
        <sz val="10"/>
        <color theme="1"/>
        <rFont val="Arial Narrow"/>
        <family val="2"/>
        <charset val="238"/>
      </rPr>
      <t xml:space="preserve"> za PE cev za prevezavo.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</si>
  <si>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rPr>
        <b/>
        <sz val="10"/>
        <color theme="1"/>
        <rFont val="Arial Narrow"/>
        <family val="2"/>
        <charset val="238"/>
      </rPr>
      <t>Ostala dodatna in nepredvidena dela</t>
    </r>
    <r>
      <rPr>
        <sz val="10"/>
        <color theme="1"/>
        <rFont val="Arial Narrow"/>
        <family val="2"/>
        <charset val="238"/>
      </rPr>
      <t>. Obračun stroškov po dejanskih stroških porabe časa in materiala po vpisu v gradbeni dnevnik. Stroški so ocenjeni na 1</t>
    </r>
    <r>
      <rPr>
        <b/>
        <sz val="10"/>
        <color theme="1"/>
        <rFont val="Arial Narrow"/>
        <family val="2"/>
        <charset val="238"/>
      </rPr>
      <t>0 %</t>
    </r>
    <r>
      <rPr>
        <sz val="10"/>
        <color theme="1"/>
        <rFont val="Arial Narrow"/>
        <family val="2"/>
        <charset val="238"/>
      </rPr>
      <t xml:space="preserve"> vrednosti montažnih del.</t>
    </r>
  </si>
  <si>
    <r>
      <t xml:space="preserve">Vodovodne cevi </t>
    </r>
    <r>
      <rPr>
        <b/>
        <sz val="10"/>
        <color theme="1"/>
        <rFont val="Arial Narrow"/>
        <family val="2"/>
        <charset val="238"/>
      </rPr>
      <t>PE d 63x3,0 mm</t>
    </r>
    <r>
      <rPr>
        <sz val="10"/>
        <color theme="1"/>
        <rFont val="Arial Narrow"/>
        <family val="2"/>
        <charset val="238"/>
      </rPr>
      <t>, 16 barov</t>
    </r>
  </si>
  <si>
    <t>VODOVOD PO ŽUPANČIČEVI ULICI IN PREŠERNOVI CESTI V DOBU</t>
  </si>
  <si>
    <t>1230 Domžale</t>
  </si>
  <si>
    <t>OBNOVA VODOVODNIH HIŠNIH PRIKLJUČKOV</t>
  </si>
  <si>
    <t>EUR</t>
  </si>
  <si>
    <t xml:space="preserve"> SKUPAJ BREZ DDV:</t>
  </si>
  <si>
    <t xml:space="preserve">DDV 22 % </t>
  </si>
  <si>
    <t xml:space="preserve"> SKUPAJ Z DDV:</t>
  </si>
  <si>
    <t>SKUPNA REKAPITULACIJA HP</t>
  </si>
  <si>
    <t>ŽUPANČIČEVA ULICA HIŠNI PRIKLJUČKI</t>
  </si>
  <si>
    <t>PREŠERNOVA ULICA HIŠNI PRIKLJUČKI</t>
  </si>
  <si>
    <t>ZEMELJSKA DELA</t>
  </si>
  <si>
    <t>MONTAŽNA DELA</t>
  </si>
  <si>
    <t>NABAVA MATERIALA</t>
  </si>
  <si>
    <t>ŽUPANČIČEVA ULICA HP SKUPAJ</t>
  </si>
  <si>
    <t>PREŠERNOVA ULICA HP SKUPAJ</t>
  </si>
  <si>
    <t xml:space="preserve"> REKAPITULACIJA HIŠNI PRIKLJUČKI ŽUPANČIČEVA</t>
  </si>
  <si>
    <t>REKAPITULACIJA HIŠNI PRIKLJUČKI PREŠERNOVA</t>
  </si>
  <si>
    <t>2.13</t>
  </si>
  <si>
    <t>2.14</t>
  </si>
  <si>
    <t>HIŠNI PRIKLJUČKI PREŠERNOVA</t>
  </si>
  <si>
    <t>HIŠNI PRIKLJUČKI ŽUPANČIČEVA</t>
  </si>
  <si>
    <t>3.9</t>
  </si>
  <si>
    <r>
      <rPr>
        <b/>
        <sz val="10"/>
        <color theme="1"/>
        <rFont val="Arial Narrow"/>
        <family val="2"/>
        <charset val="238"/>
      </rPr>
      <t>Rušenje</t>
    </r>
    <r>
      <rPr>
        <sz val="10"/>
        <color theme="1"/>
        <rFont val="Arial Narrow"/>
        <family val="2"/>
        <charset val="238"/>
      </rPr>
      <t xml:space="preserve"> parapetnega zidu </t>
    </r>
    <r>
      <rPr>
        <b/>
        <sz val="10"/>
        <color theme="1"/>
        <rFont val="Arial Narrow"/>
        <family val="2"/>
      </rPr>
      <t>h = 0,50 m</t>
    </r>
    <r>
      <rPr>
        <sz val="10"/>
        <color theme="1"/>
        <rFont val="Arial Narrow"/>
        <family val="2"/>
        <charset val="238"/>
      </rPr>
      <t xml:space="preserve"> (temelji 60x40 cm) z
nakladanjem na kamion in odvozom na stalno lastno deponijo, vključno z manipulativnimi stroški in stroški deponije. Dobava in gradnja novega parapetnega zidu isttih dimenzij.
Obračun za </t>
    </r>
    <r>
      <rPr>
        <b/>
        <sz val="10"/>
        <color theme="1"/>
        <rFont val="Arial Narrow"/>
        <family val="2"/>
      </rPr>
      <t>m'</t>
    </r>
    <r>
      <rPr>
        <sz val="10"/>
        <color theme="1"/>
        <rFont val="Arial Narrow"/>
        <family val="2"/>
        <charset val="238"/>
      </rPr>
      <t>.</t>
    </r>
  </si>
  <si>
    <t>1.18</t>
  </si>
  <si>
    <r>
      <t xml:space="preserve">Montaža tipskega </t>
    </r>
    <r>
      <rPr>
        <b/>
        <sz val="10"/>
        <color theme="1"/>
        <rFont val="Arial Narrow"/>
        <family val="2"/>
        <charset val="238"/>
      </rPr>
      <t>PEHD zunanjega termo jaška DN 1000</t>
    </r>
    <r>
      <rPr>
        <sz val="10"/>
        <color theme="1"/>
        <rFont val="Arial Narrow"/>
        <family val="2"/>
        <charset val="238"/>
      </rPr>
      <t xml:space="preserve">,     h = 100 cm, </t>
    </r>
    <r>
      <rPr>
        <b/>
        <sz val="10"/>
        <color theme="1"/>
        <rFont val="Arial Narrow"/>
        <family val="2"/>
        <charset val="238"/>
      </rPr>
      <t>po detajlu iz projekta</t>
    </r>
    <r>
      <rPr>
        <sz val="10"/>
        <color theme="1"/>
        <rFont val="Arial Narrow"/>
        <family val="2"/>
        <charset val="238"/>
      </rPr>
      <t xml:space="preserve">, vključno z vsemi zemeljskimi in montažnimi deli in potrebnim materialom.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</si>
  <si>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t xml:space="preserve">Montaža tipskega </t>
    </r>
    <r>
      <rPr>
        <b/>
        <sz val="10"/>
        <color theme="1"/>
        <rFont val="Arial Narrow"/>
        <family val="2"/>
        <charset val="238"/>
      </rPr>
      <t>PEHD zunanjega termo jaška DN 500</t>
    </r>
    <r>
      <rPr>
        <sz val="10"/>
        <color theme="1"/>
        <rFont val="Arial Narrow"/>
        <family val="2"/>
        <charset val="238"/>
      </rPr>
      <t xml:space="preserve">,      h = 100 cm, </t>
    </r>
    <r>
      <rPr>
        <b/>
        <sz val="10"/>
        <color theme="1"/>
        <rFont val="Arial Narrow"/>
        <family val="2"/>
        <charset val="238"/>
      </rPr>
      <t>po detajlu iz projekta</t>
    </r>
    <r>
      <rPr>
        <sz val="10"/>
        <color theme="1"/>
        <rFont val="Arial Narrow"/>
        <family val="2"/>
        <charset val="238"/>
      </rPr>
      <t xml:space="preserve">, vključno z vsemi zemeljskimi in montažnimi deli in potrebnim materialom.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</si>
  <si>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t xml:space="preserve">Tipski </t>
    </r>
    <r>
      <rPr>
        <b/>
        <sz val="10"/>
        <color theme="1"/>
        <rFont val="Arial Narrow"/>
        <family val="2"/>
        <charset val="238"/>
      </rPr>
      <t>PEHD zunanji termo jašek DN 1000</t>
    </r>
    <r>
      <rPr>
        <sz val="10"/>
        <color theme="1"/>
        <rFont val="Arial Narrow"/>
        <family val="2"/>
        <charset val="238"/>
      </rPr>
      <t xml:space="preserve">, h = 100 cm, </t>
    </r>
    <r>
      <rPr>
        <b/>
        <sz val="10"/>
        <color theme="1"/>
        <rFont val="Arial Narrow"/>
        <family val="2"/>
        <charset val="238"/>
      </rPr>
      <t>po detajlu iz projekta</t>
    </r>
    <r>
      <rPr>
        <sz val="10"/>
        <color theme="1"/>
        <rFont val="Arial Narrow"/>
        <family val="2"/>
        <charset val="238"/>
      </rPr>
      <t>, vključno z betonsko podložko, vodomer DN 40.</t>
    </r>
  </si>
  <si>
    <t>3.10</t>
  </si>
  <si>
    <r>
      <t xml:space="preserve">Univerzalni navrtalni zasun za cevovod </t>
    </r>
    <r>
      <rPr>
        <b/>
        <sz val="10"/>
        <color theme="1"/>
        <rFont val="Arial Narrow"/>
        <family val="2"/>
        <charset val="238"/>
      </rPr>
      <t>NL DN 100</t>
    </r>
    <r>
      <rPr>
        <sz val="10"/>
        <color theme="1"/>
        <rFont val="Arial Narrow"/>
        <family val="2"/>
        <charset val="238"/>
      </rPr>
      <t xml:space="preserve"> z vgradno armaturo in cestno teleskopsko kapo ter betonsko podložko, vključno z vrtljivim kosom ISO fiting </t>
    </r>
    <r>
      <rPr>
        <b/>
        <sz val="10"/>
        <color theme="1"/>
        <rFont val="Arial Narrow"/>
        <family val="2"/>
        <charset val="238"/>
      </rPr>
      <t>fi 6/4"/1"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32</t>
    </r>
    <r>
      <rPr>
        <sz val="10"/>
        <color theme="1"/>
        <rFont val="Arial Narrow"/>
        <family val="2"/>
        <charset val="238"/>
      </rPr>
      <t xml:space="preserve"> za PE cev za prevezavo.</t>
    </r>
  </si>
  <si>
    <r>
      <t xml:space="preserve">Univerzalni navrtalni zasun za cevovod </t>
    </r>
    <r>
      <rPr>
        <b/>
        <sz val="10"/>
        <color theme="1"/>
        <rFont val="Arial Narrow"/>
        <family val="2"/>
        <charset val="238"/>
      </rPr>
      <t>PE d63</t>
    </r>
    <r>
      <rPr>
        <sz val="10"/>
        <color theme="1"/>
        <rFont val="Arial Narrow"/>
        <family val="2"/>
        <charset val="238"/>
      </rPr>
      <t xml:space="preserve"> z vgradno armaturo in cestno teleskopsko kapo ter betonsko podložko, vključno z vrtljivim kosom ISO fiting </t>
    </r>
    <r>
      <rPr>
        <b/>
        <sz val="10"/>
        <color theme="1"/>
        <rFont val="Arial Narrow"/>
        <family val="2"/>
        <charset val="238"/>
      </rPr>
      <t>fi 6/4"/1"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32</t>
    </r>
    <r>
      <rPr>
        <sz val="10"/>
        <color theme="1"/>
        <rFont val="Arial Narrow"/>
        <family val="2"/>
        <charset val="238"/>
      </rPr>
      <t xml:space="preserve"> za PE cev za prevezavo.</t>
    </r>
  </si>
  <si>
    <r>
      <t>Univerzalni navrtalni zasun za cevovod</t>
    </r>
    <r>
      <rPr>
        <b/>
        <sz val="10"/>
        <color theme="1"/>
        <rFont val="Arial Narrow"/>
        <family val="2"/>
        <charset val="238"/>
      </rPr>
      <t xml:space="preserve"> PE d 63 </t>
    </r>
    <r>
      <rPr>
        <sz val="10"/>
        <color theme="1"/>
        <rFont val="Arial Narrow"/>
        <family val="2"/>
        <charset val="238"/>
      </rPr>
      <t xml:space="preserve">z vgradno armaturo in cestno teleskopsko kapo ter betonsko podložko, vključno z vrtljivim kosom ISO fiting </t>
    </r>
    <r>
      <rPr>
        <b/>
        <sz val="10"/>
        <color theme="1"/>
        <rFont val="Arial Narrow"/>
        <family val="2"/>
        <charset val="238"/>
      </rPr>
      <t>fi 6/4"/1"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32</t>
    </r>
    <r>
      <rPr>
        <sz val="10"/>
        <color theme="1"/>
        <rFont val="Arial Narrow"/>
        <family val="2"/>
        <charset val="238"/>
      </rPr>
      <t xml:space="preserve"> za PE cev za prevezavo.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</si>
</sst>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24];[Red]\-#,##0.00\ [$€-424]"/>
    <numFmt numFmtId="165" formatCode="#,##0.00_ ;[Red]\-#,##0.00\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0"/>
      <color rgb="FF0000FF"/>
      <name val="Arial Narrow"/>
      <family val="2"/>
      <charset val="238"/>
    </font>
    <font>
      <sz val="10"/>
      <color rgb="FFFF00FF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40" fontId="1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vertical="center"/>
      <protection locked="0"/>
    </xf>
    <xf numFmtId="49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40" fontId="1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0" fontId="9" fillId="0" borderId="0" xfId="0" applyNumberFormat="1" applyFont="1" applyAlignment="1" applyProtection="1">
      <alignment vertical="center"/>
      <protection locked="0"/>
    </xf>
    <xf numFmtId="164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164" fontId="1" fillId="0" borderId="2" xfId="0" applyNumberFormat="1" applyFont="1" applyBorder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0" fontId="10" fillId="0" borderId="0" xfId="0" applyNumberFormat="1" applyFont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0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40" fontId="7" fillId="0" borderId="3" xfId="0" applyNumberFormat="1" applyFont="1" applyBorder="1" applyAlignment="1" applyProtection="1">
      <alignment vertical="center"/>
      <protection locked="0"/>
    </xf>
    <xf numFmtId="164" fontId="7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 applyProtection="1">
      <alignment vertical="center"/>
      <protection locked="0"/>
    </xf>
    <xf numFmtId="165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40" fontId="9" fillId="0" borderId="3" xfId="0" applyNumberFormat="1" applyFont="1" applyBorder="1" applyAlignment="1" applyProtection="1">
      <alignment vertical="center"/>
      <protection locked="0"/>
    </xf>
    <xf numFmtId="164" fontId="9" fillId="0" borderId="3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1" applyFont="1"/>
    <xf numFmtId="0" fontId="17" fillId="0" borderId="0" xfId="0" applyFont="1"/>
    <xf numFmtId="0" fontId="18" fillId="0" borderId="0" xfId="1" applyFont="1"/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1" applyFont="1"/>
    <xf numFmtId="49" fontId="3" fillId="0" borderId="0" xfId="0" applyNumberFormat="1" applyFont="1" applyAlignment="1" applyProtection="1">
      <alignment vertical="center" wrapText="1"/>
      <protection locked="0"/>
    </xf>
    <xf numFmtId="49" fontId="20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3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4" fontId="23" fillId="0" borderId="0" xfId="1" applyNumberFormat="1" applyFont="1" applyAlignment="1">
      <alignment vertical="top"/>
    </xf>
    <xf numFmtId="4" fontId="23" fillId="0" borderId="0" xfId="1" applyNumberFormat="1" applyFont="1" applyAlignment="1">
      <alignment horizontal="right" vertical="top"/>
    </xf>
    <xf numFmtId="0" fontId="23" fillId="0" borderId="0" xfId="1" applyFont="1"/>
    <xf numFmtId="0" fontId="23" fillId="0" borderId="0" xfId="1" applyFont="1" applyAlignment="1">
      <alignment horizontal="left" vertical="top" wrapText="1"/>
    </xf>
    <xf numFmtId="0" fontId="4" fillId="0" borderId="0" xfId="1" applyFont="1"/>
    <xf numFmtId="0" fontId="23" fillId="0" borderId="0" xfId="1" applyFont="1" applyAlignment="1">
      <alignment horizontal="right" vertical="top"/>
    </xf>
    <xf numFmtId="0" fontId="4" fillId="0" borderId="4" xfId="1" applyFont="1" applyBorder="1" applyAlignment="1">
      <alignment horizontal="left" vertical="top"/>
    </xf>
    <xf numFmtId="0" fontId="23" fillId="0" borderId="4" xfId="1" applyFont="1" applyBorder="1" applyAlignment="1">
      <alignment horizontal="left" vertical="top" wrapText="1"/>
    </xf>
    <xf numFmtId="4" fontId="23" fillId="0" borderId="4" xfId="1" applyNumberFormat="1" applyFont="1" applyBorder="1" applyAlignment="1">
      <alignment vertical="top"/>
    </xf>
    <xf numFmtId="4" fontId="4" fillId="0" borderId="4" xfId="1" applyNumberFormat="1" applyFont="1" applyBorder="1" applyAlignment="1">
      <alignment horizontal="right" vertical="top"/>
    </xf>
    <xf numFmtId="0" fontId="4" fillId="0" borderId="0" xfId="1" applyFont="1" applyAlignment="1">
      <alignment horizontal="left" vertical="top"/>
    </xf>
    <xf numFmtId="4" fontId="4" fillId="0" borderId="0" xfId="1" applyNumberFormat="1" applyFont="1" applyAlignment="1">
      <alignment horizontal="right" vertical="top"/>
    </xf>
    <xf numFmtId="0" fontId="4" fillId="0" borderId="5" xfId="1" applyFont="1" applyBorder="1" applyAlignment="1">
      <alignment horizontal="left" vertical="top"/>
    </xf>
    <xf numFmtId="0" fontId="23" fillId="0" borderId="5" xfId="1" applyFont="1" applyBorder="1" applyAlignment="1">
      <alignment horizontal="left" vertical="top" wrapText="1"/>
    </xf>
    <xf numFmtId="4" fontId="23" fillId="0" borderId="5" xfId="1" applyNumberFormat="1" applyFont="1" applyBorder="1" applyAlignment="1">
      <alignment vertical="top"/>
    </xf>
    <xf numFmtId="4" fontId="4" fillId="0" borderId="5" xfId="1" applyNumberFormat="1" applyFont="1" applyBorder="1" applyAlignment="1">
      <alignment horizontal="right" vertical="top"/>
    </xf>
    <xf numFmtId="4" fontId="23" fillId="0" borderId="5" xfId="1" applyNumberFormat="1" applyFont="1" applyBorder="1" applyAlignment="1">
      <alignment horizontal="right" vertical="top"/>
    </xf>
    <xf numFmtId="4" fontId="4" fillId="0" borderId="0" xfId="1" applyNumberFormat="1" applyFont="1" applyAlignment="1">
      <alignment vertical="top"/>
    </xf>
    <xf numFmtId="0" fontId="23" fillId="0" borderId="5" xfId="1" applyFont="1" applyBorder="1" applyAlignment="1">
      <alignment horizontal="left" vertical="top"/>
    </xf>
    <xf numFmtId="4" fontId="23" fillId="0" borderId="0" xfId="1" applyNumberFormat="1" applyFont="1" applyAlignment="1">
      <alignment horizontal="right"/>
    </xf>
    <xf numFmtId="0" fontId="23" fillId="0" borderId="0" xfId="1" applyFont="1" applyAlignment="1">
      <alignment horizontal="left" wrapText="1"/>
    </xf>
    <xf numFmtId="49" fontId="23" fillId="0" borderId="0" xfId="1" applyNumberFormat="1" applyFont="1" applyAlignment="1">
      <alignment horizontal="left"/>
    </xf>
    <xf numFmtId="4" fontId="23" fillId="0" borderId="0" xfId="1" applyNumberFormat="1" applyFont="1" applyAlignment="1">
      <alignment horizontal="left"/>
    </xf>
    <xf numFmtId="4" fontId="23" fillId="0" borderId="0" xfId="1" applyNumberFormat="1" applyFont="1"/>
    <xf numFmtId="0" fontId="25" fillId="0" borderId="0" xfId="1" applyFont="1" applyAlignment="1">
      <alignment horizontal="left" wrapText="1"/>
    </xf>
    <xf numFmtId="0" fontId="26" fillId="0" borderId="0" xfId="1" applyFont="1" applyAlignment="1">
      <alignment horizontal="left" wrapText="1"/>
    </xf>
    <xf numFmtId="0" fontId="23" fillId="0" borderId="0" xfId="1" applyFont="1" applyAlignment="1">
      <alignment horizontal="right"/>
    </xf>
    <xf numFmtId="0" fontId="27" fillId="0" borderId="0" xfId="1" applyFont="1" applyAlignment="1">
      <alignment horizontal="left" wrapText="1"/>
    </xf>
    <xf numFmtId="0" fontId="21" fillId="0" borderId="0" xfId="0" applyFont="1" applyAlignment="1" applyProtection="1">
      <alignment horizontal="left" vertical="center" wrapText="1"/>
      <protection locked="0"/>
    </xf>
    <xf numFmtId="49" fontId="2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20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4" fillId="0" borderId="0" xfId="1" applyFont="1" applyAlignment="1">
      <alignment horizontal="center" vertical="top" wrapText="1"/>
    </xf>
    <xf numFmtId="0" fontId="8" fillId="0" borderId="0" xfId="0" applyFont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</cellXfs>
  <cellStyles count="2">
    <cellStyle name="Navadno" xfId="0" builtinId="0"/>
    <cellStyle name="Navadno 2" xfId="1" xr:uid="{5F0E50BD-59EA-45B1-80B7-B4CAB497AD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0169-D377-42BC-A3F9-F7CCF6A6593E}">
  <dimension ref="A2:J15"/>
  <sheetViews>
    <sheetView tabSelected="1" workbookViewId="0"/>
  </sheetViews>
  <sheetFormatPr defaultRowHeight="18" customHeight="1" x14ac:dyDescent="0.25"/>
  <cols>
    <col min="1" max="1" width="4.28515625" style="56" customWidth="1"/>
    <col min="2" max="2" width="9" style="57"/>
    <col min="3" max="3" width="6.42578125" customWidth="1"/>
  </cols>
  <sheetData>
    <row r="2" spans="1:10" ht="18" customHeight="1" x14ac:dyDescent="0.25">
      <c r="A2" s="58"/>
      <c r="B2" s="59"/>
      <c r="C2" s="97" t="s">
        <v>0</v>
      </c>
      <c r="D2" s="97"/>
      <c r="E2" s="97"/>
      <c r="F2" s="97"/>
      <c r="G2" s="97"/>
      <c r="H2" s="97"/>
      <c r="I2" s="97"/>
      <c r="J2" s="2"/>
    </row>
    <row r="3" spans="1:10" ht="18" customHeight="1" x14ac:dyDescent="0.25">
      <c r="B3" s="59"/>
      <c r="C3" s="60"/>
      <c r="D3" s="3"/>
      <c r="E3" s="3"/>
      <c r="F3" s="3"/>
      <c r="G3" s="3"/>
      <c r="H3" s="3"/>
      <c r="I3" s="3"/>
      <c r="J3" s="3"/>
    </row>
    <row r="4" spans="1:10" ht="18" customHeight="1" x14ac:dyDescent="0.25">
      <c r="B4" s="59"/>
      <c r="C4" s="1"/>
      <c r="D4" s="1"/>
      <c r="E4" s="1"/>
      <c r="F4" s="1"/>
      <c r="G4" s="1"/>
      <c r="H4" s="1"/>
      <c r="I4" s="1"/>
      <c r="J4" s="1"/>
    </row>
    <row r="5" spans="1:10" ht="18" customHeight="1" x14ac:dyDescent="0.25">
      <c r="A5" s="61"/>
      <c r="B5" s="98" t="s">
        <v>1</v>
      </c>
      <c r="C5" s="98"/>
      <c r="D5" s="64" t="s">
        <v>2</v>
      </c>
      <c r="E5" s="55"/>
      <c r="F5" s="55"/>
      <c r="G5" s="55"/>
      <c r="H5" s="55"/>
      <c r="I5" s="55"/>
      <c r="J5" s="55"/>
    </row>
    <row r="6" spans="1:10" ht="18" customHeight="1" x14ac:dyDescent="0.25">
      <c r="B6" s="62"/>
      <c r="C6" s="3"/>
      <c r="D6" s="99" t="s">
        <v>109</v>
      </c>
      <c r="E6" s="99"/>
      <c r="F6" s="99"/>
      <c r="G6" s="99"/>
      <c r="H6" s="99"/>
      <c r="I6" s="99"/>
      <c r="J6" s="99"/>
    </row>
    <row r="7" spans="1:10" ht="18" customHeight="1" x14ac:dyDescent="0.25">
      <c r="B7" s="62"/>
      <c r="C7" s="3"/>
      <c r="D7" s="3"/>
      <c r="E7" s="4"/>
      <c r="F7" s="1"/>
      <c r="G7" s="1"/>
      <c r="H7" s="1"/>
      <c r="I7" s="1"/>
      <c r="J7" s="1"/>
    </row>
    <row r="8" spans="1:10" ht="18" customHeight="1" x14ac:dyDescent="0.25">
      <c r="B8" s="98" t="s">
        <v>4</v>
      </c>
      <c r="C8" s="98"/>
      <c r="D8" s="99" t="s">
        <v>111</v>
      </c>
      <c r="E8" s="99"/>
      <c r="F8" s="99"/>
      <c r="G8" s="99"/>
      <c r="H8" s="99"/>
      <c r="I8" s="99"/>
      <c r="J8" s="99"/>
    </row>
    <row r="9" spans="1:10" ht="18" customHeight="1" x14ac:dyDescent="0.25">
      <c r="B9" s="62"/>
      <c r="C9" s="3"/>
      <c r="D9" s="3"/>
      <c r="E9" s="5" t="s">
        <v>3</v>
      </c>
      <c r="F9" s="1"/>
      <c r="G9" s="1"/>
      <c r="H9" s="1"/>
      <c r="I9" s="1"/>
      <c r="J9" s="1"/>
    </row>
    <row r="10" spans="1:10" ht="18" customHeight="1" x14ac:dyDescent="0.25">
      <c r="B10" s="62"/>
      <c r="C10" s="3"/>
      <c r="D10" s="3"/>
      <c r="E10" s="4"/>
      <c r="F10" s="1"/>
      <c r="G10" s="1"/>
      <c r="H10" s="1"/>
      <c r="I10" s="1"/>
      <c r="J10" s="1"/>
    </row>
    <row r="11" spans="1:10" ht="18" customHeight="1" x14ac:dyDescent="0.25">
      <c r="B11" s="62"/>
      <c r="C11" s="3"/>
      <c r="D11" s="3"/>
      <c r="E11" s="4"/>
      <c r="F11" s="1"/>
      <c r="G11" s="1"/>
      <c r="H11" s="1"/>
      <c r="I11" s="1"/>
      <c r="J11" s="1"/>
    </row>
    <row r="12" spans="1:10" ht="18" customHeight="1" x14ac:dyDescent="0.25">
      <c r="B12" s="96" t="s">
        <v>5</v>
      </c>
      <c r="C12" s="96"/>
      <c r="D12" s="95" t="s">
        <v>6</v>
      </c>
      <c r="E12" s="95"/>
      <c r="F12" s="95"/>
      <c r="G12" s="95"/>
      <c r="H12" s="95"/>
      <c r="I12" s="95"/>
      <c r="J12" s="95"/>
    </row>
    <row r="13" spans="1:10" ht="18" customHeight="1" x14ac:dyDescent="0.25">
      <c r="B13" s="63"/>
      <c r="C13" s="63"/>
      <c r="D13" s="95" t="s">
        <v>7</v>
      </c>
      <c r="E13" s="95"/>
      <c r="F13" s="95"/>
      <c r="G13" s="95"/>
      <c r="H13" s="95"/>
      <c r="I13" s="95"/>
      <c r="J13" s="95"/>
    </row>
    <row r="14" spans="1:10" ht="18" customHeight="1" x14ac:dyDescent="0.25">
      <c r="B14" s="62"/>
      <c r="C14" s="3"/>
      <c r="D14" s="95" t="s">
        <v>110</v>
      </c>
      <c r="E14" s="95"/>
      <c r="F14" s="95"/>
      <c r="G14" s="95"/>
      <c r="H14" s="95"/>
      <c r="I14" s="95"/>
      <c r="J14" s="95"/>
    </row>
    <row r="15" spans="1:10" ht="18" customHeight="1" x14ac:dyDescent="0.25">
      <c r="B15" s="62"/>
      <c r="C15" s="3"/>
      <c r="D15" s="3"/>
      <c r="E15" s="4"/>
      <c r="F15" s="1"/>
      <c r="G15" s="1"/>
      <c r="H15" s="1"/>
      <c r="I15" s="1"/>
      <c r="J15" s="1"/>
    </row>
  </sheetData>
  <mergeCells count="9">
    <mergeCell ref="D12:J12"/>
    <mergeCell ref="D13:J13"/>
    <mergeCell ref="D14:J14"/>
    <mergeCell ref="B12:C12"/>
    <mergeCell ref="C2:I2"/>
    <mergeCell ref="B5:C5"/>
    <mergeCell ref="B8:C8"/>
    <mergeCell ref="D8:J8"/>
    <mergeCell ref="D6:J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58384-5606-4255-9FEF-C4EF0D966A22}">
  <dimension ref="B2:G40"/>
  <sheetViews>
    <sheetView workbookViewId="0"/>
  </sheetViews>
  <sheetFormatPr defaultRowHeight="16.5" x14ac:dyDescent="0.3"/>
  <cols>
    <col min="1" max="1" width="4.5703125" customWidth="1"/>
    <col min="2" max="2" width="5.7109375" style="65" customWidth="1"/>
    <col min="3" max="3" width="36" style="70" customWidth="1"/>
    <col min="4" max="4" width="13" style="67" customWidth="1"/>
    <col min="5" max="5" width="12.85546875" style="68" customWidth="1"/>
    <col min="6" max="6" width="18.7109375" style="68" customWidth="1"/>
    <col min="7" max="7" width="9" style="69"/>
  </cols>
  <sheetData>
    <row r="2" spans="2:7" x14ac:dyDescent="0.3">
      <c r="C2" s="66"/>
    </row>
    <row r="4" spans="2:7" x14ac:dyDescent="0.3">
      <c r="B4" s="100" t="s">
        <v>116</v>
      </c>
      <c r="C4" s="100"/>
      <c r="D4" s="100"/>
      <c r="E4" s="100"/>
      <c r="F4" s="100"/>
    </row>
    <row r="5" spans="2:7" x14ac:dyDescent="0.3">
      <c r="B5" s="100"/>
      <c r="C5" s="100"/>
      <c r="D5" s="100"/>
      <c r="E5" s="100"/>
      <c r="F5" s="100"/>
    </row>
    <row r="6" spans="2:7" x14ac:dyDescent="0.3">
      <c r="G6" s="71"/>
    </row>
    <row r="7" spans="2:7" x14ac:dyDescent="0.3">
      <c r="B7" s="65" t="s">
        <v>117</v>
      </c>
      <c r="G7" s="71"/>
    </row>
    <row r="8" spans="2:7" x14ac:dyDescent="0.3">
      <c r="B8" s="72"/>
      <c r="C8" s="70" t="s">
        <v>119</v>
      </c>
      <c r="E8" s="68" t="s">
        <v>112</v>
      </c>
      <c r="F8" s="68">
        <f>'popis vod. HP Župančičeva'!I5</f>
        <v>0</v>
      </c>
    </row>
    <row r="9" spans="2:7" x14ac:dyDescent="0.3">
      <c r="B9" s="72"/>
      <c r="C9" s="70" t="s">
        <v>120</v>
      </c>
      <c r="E9" s="68" t="s">
        <v>112</v>
      </c>
      <c r="F9" s="68">
        <f>'popis vod. HP Župančičeva'!I7</f>
        <v>0</v>
      </c>
    </row>
    <row r="10" spans="2:7" x14ac:dyDescent="0.3">
      <c r="B10" s="72"/>
      <c r="C10" s="70" t="s">
        <v>121</v>
      </c>
      <c r="E10" s="68" t="s">
        <v>112</v>
      </c>
      <c r="F10" s="68">
        <f>'popis vod. HP Župančičeva'!I9</f>
        <v>0</v>
      </c>
      <c r="G10" s="71"/>
    </row>
    <row r="11" spans="2:7" x14ac:dyDescent="0.3">
      <c r="B11" s="73" t="s">
        <v>122</v>
      </c>
      <c r="C11" s="74"/>
      <c r="D11" s="75"/>
      <c r="E11" s="76" t="s">
        <v>112</v>
      </c>
      <c r="F11" s="76">
        <f>SUM(F8:F10)</f>
        <v>0</v>
      </c>
      <c r="G11" s="71"/>
    </row>
    <row r="12" spans="2:7" x14ac:dyDescent="0.3">
      <c r="B12" s="77"/>
      <c r="E12" s="78"/>
      <c r="F12" s="78"/>
      <c r="G12" s="71"/>
    </row>
    <row r="13" spans="2:7" x14ac:dyDescent="0.3">
      <c r="B13" s="77"/>
      <c r="E13" s="78"/>
      <c r="F13" s="78"/>
      <c r="G13" s="71"/>
    </row>
    <row r="14" spans="2:7" x14ac:dyDescent="0.3">
      <c r="B14" s="65" t="s">
        <v>118</v>
      </c>
      <c r="G14" s="71"/>
    </row>
    <row r="15" spans="2:7" x14ac:dyDescent="0.3">
      <c r="C15" s="70" t="s">
        <v>119</v>
      </c>
      <c r="E15" s="68" t="s">
        <v>112</v>
      </c>
      <c r="F15" s="68">
        <f>'popis vod. HP Prešernova'!I5</f>
        <v>0</v>
      </c>
      <c r="G15" s="71"/>
    </row>
    <row r="16" spans="2:7" x14ac:dyDescent="0.3">
      <c r="C16" s="70" t="s">
        <v>120</v>
      </c>
      <c r="E16" s="68" t="s">
        <v>112</v>
      </c>
      <c r="F16" s="68">
        <f>'popis vod. HP Prešernova'!I7</f>
        <v>0</v>
      </c>
      <c r="G16" s="71"/>
    </row>
    <row r="17" spans="2:7" x14ac:dyDescent="0.3">
      <c r="C17" s="70" t="s">
        <v>121</v>
      </c>
      <c r="E17" s="68" t="s">
        <v>112</v>
      </c>
      <c r="F17" s="68">
        <f>'popis vod. HP Prešernova'!I9</f>
        <v>0</v>
      </c>
      <c r="G17" s="71"/>
    </row>
    <row r="18" spans="2:7" x14ac:dyDescent="0.3">
      <c r="B18" s="73" t="s">
        <v>123</v>
      </c>
      <c r="C18" s="74"/>
      <c r="D18" s="75"/>
      <c r="E18" s="76" t="s">
        <v>112</v>
      </c>
      <c r="F18" s="76">
        <f>SUM(F15:F17)</f>
        <v>0</v>
      </c>
      <c r="G18" s="71"/>
    </row>
    <row r="19" spans="2:7" x14ac:dyDescent="0.3">
      <c r="B19" s="77"/>
      <c r="E19" s="78"/>
      <c r="F19" s="78"/>
      <c r="G19" s="71"/>
    </row>
    <row r="20" spans="2:7" x14ac:dyDescent="0.3">
      <c r="B20" s="77"/>
      <c r="E20" s="78"/>
      <c r="F20" s="78"/>
      <c r="G20" s="71"/>
    </row>
    <row r="21" spans="2:7" ht="17.25" thickBot="1" x14ac:dyDescent="0.35">
      <c r="B21" s="79"/>
      <c r="C21" s="80"/>
      <c r="D21" s="81"/>
      <c r="E21" s="82"/>
      <c r="F21" s="83"/>
      <c r="G21" s="71"/>
    </row>
    <row r="22" spans="2:7" x14ac:dyDescent="0.3">
      <c r="B22" s="77"/>
      <c r="C22" s="77" t="s">
        <v>113</v>
      </c>
      <c r="D22" s="84"/>
      <c r="E22" s="78"/>
      <c r="F22" s="78">
        <f>F11+F18</f>
        <v>0</v>
      </c>
    </row>
    <row r="24" spans="2:7" x14ac:dyDescent="0.3">
      <c r="C24" s="77" t="s">
        <v>114</v>
      </c>
      <c r="E24" s="78" t="s">
        <v>112</v>
      </c>
      <c r="F24" s="78">
        <f>F22*0.22</f>
        <v>0</v>
      </c>
    </row>
    <row r="25" spans="2:7" ht="17.25" thickBot="1" x14ac:dyDescent="0.35">
      <c r="B25" s="85"/>
      <c r="C25" s="80"/>
      <c r="D25" s="81"/>
      <c r="E25" s="83"/>
      <c r="F25" s="83"/>
    </row>
    <row r="26" spans="2:7" x14ac:dyDescent="0.3">
      <c r="C26" s="77" t="s">
        <v>115</v>
      </c>
      <c r="E26" s="78" t="s">
        <v>112</v>
      </c>
      <c r="F26" s="78">
        <f>F22+F24</f>
        <v>0</v>
      </c>
    </row>
    <row r="27" spans="2:7" x14ac:dyDescent="0.3">
      <c r="C27" s="77"/>
      <c r="E27" s="78"/>
      <c r="F27" s="78"/>
    </row>
    <row r="28" spans="2:7" x14ac:dyDescent="0.3">
      <c r="C28" s="77"/>
      <c r="E28" s="78"/>
      <c r="F28" s="78"/>
    </row>
    <row r="29" spans="2:7" x14ac:dyDescent="0.3">
      <c r="D29" s="68"/>
    </row>
    <row r="30" spans="2:7" x14ac:dyDescent="0.3">
      <c r="B30" s="87"/>
      <c r="C30" s="87"/>
      <c r="D30" s="89"/>
      <c r="E30" s="86"/>
      <c r="F30" s="90"/>
    </row>
    <row r="31" spans="2:7" x14ac:dyDescent="0.3">
      <c r="B31" s="91"/>
      <c r="C31" s="87"/>
      <c r="D31" s="86"/>
      <c r="E31" s="86"/>
    </row>
    <row r="32" spans="2:7" x14ac:dyDescent="0.3">
      <c r="B32" s="92"/>
      <c r="C32" s="87"/>
      <c r="D32" s="86"/>
      <c r="E32" s="86"/>
      <c r="F32" s="90"/>
    </row>
    <row r="33" spans="2:7" x14ac:dyDescent="0.3">
      <c r="B33" s="91"/>
      <c r="C33" s="87"/>
      <c r="D33" s="86"/>
      <c r="E33" s="86"/>
    </row>
    <row r="34" spans="2:7" x14ac:dyDescent="0.3">
      <c r="B34" s="92"/>
      <c r="C34" s="87"/>
      <c r="D34" s="86"/>
      <c r="E34" s="93"/>
      <c r="F34" s="69"/>
      <c r="G34" s="71"/>
    </row>
    <row r="35" spans="2:7" x14ac:dyDescent="0.3">
      <c r="B35" s="87"/>
      <c r="C35" s="88"/>
      <c r="D35" s="86"/>
      <c r="E35" s="86"/>
    </row>
    <row r="36" spans="2:7" x14ac:dyDescent="0.3">
      <c r="B36" s="87"/>
      <c r="C36" s="87"/>
      <c r="D36" s="89"/>
      <c r="E36" s="93"/>
      <c r="F36" s="69"/>
    </row>
    <row r="37" spans="2:7" x14ac:dyDescent="0.3">
      <c r="B37" s="87"/>
      <c r="C37" s="88"/>
      <c r="D37" s="86"/>
      <c r="E37" s="86"/>
    </row>
    <row r="38" spans="2:7" x14ac:dyDescent="0.3">
      <c r="B38" s="87"/>
      <c r="C38" s="66"/>
      <c r="D38" s="89"/>
      <c r="E38" s="78"/>
      <c r="F38" s="78"/>
    </row>
    <row r="39" spans="2:7" x14ac:dyDescent="0.3">
      <c r="B39" s="94"/>
      <c r="D39" s="86"/>
    </row>
    <row r="40" spans="2:7" x14ac:dyDescent="0.3">
      <c r="D40" s="84"/>
    </row>
  </sheetData>
  <mergeCells count="1">
    <mergeCell ref="B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A3C9-08A7-4384-859E-72E57E117A4D}">
  <dimension ref="A1:V84"/>
  <sheetViews>
    <sheetView workbookViewId="0"/>
  </sheetViews>
  <sheetFormatPr defaultRowHeight="16.5" x14ac:dyDescent="0.25"/>
  <cols>
    <col min="1" max="1" width="7.85546875" style="1" bestFit="1" customWidth="1"/>
    <col min="2" max="4" width="11.140625" style="1" customWidth="1"/>
    <col min="5" max="5" width="7.7109375" style="1" customWidth="1"/>
    <col min="6" max="6" width="5.5703125" style="1" customWidth="1"/>
    <col min="7" max="7" width="9.140625" style="1" customWidth="1"/>
    <col min="8" max="8" width="8.5703125" style="1" customWidth="1"/>
    <col min="9" max="9" width="11.140625" style="1" customWidth="1"/>
    <col min="10" max="12" width="9.140625" style="1"/>
  </cols>
  <sheetData>
    <row r="1" spans="1:11" s="1" customFormat="1" x14ac:dyDescent="0.25">
      <c r="A1" s="11"/>
      <c r="E1" s="7"/>
      <c r="F1" s="8"/>
      <c r="G1" s="9"/>
      <c r="H1" s="10"/>
      <c r="I1" s="10"/>
      <c r="J1" s="6"/>
      <c r="K1" s="6"/>
    </row>
    <row r="2" spans="1:11" s="1" customFormat="1" ht="18" x14ac:dyDescent="0.25">
      <c r="A2" s="107" t="s">
        <v>124</v>
      </c>
      <c r="B2" s="107"/>
      <c r="C2" s="107"/>
      <c r="D2" s="107"/>
      <c r="E2" s="107"/>
      <c r="F2" s="107"/>
      <c r="G2" s="107"/>
      <c r="H2" s="107"/>
      <c r="I2" s="107"/>
      <c r="J2" s="6"/>
      <c r="K2" s="6"/>
    </row>
    <row r="3" spans="1:11" s="1" customFormat="1" x14ac:dyDescent="0.25">
      <c r="A3" s="11"/>
      <c r="E3" s="7"/>
      <c r="F3" s="8"/>
      <c r="G3" s="9"/>
      <c r="H3" s="10"/>
      <c r="I3" s="10"/>
      <c r="J3" s="6"/>
      <c r="K3" s="6"/>
    </row>
    <row r="4" spans="1:11" s="1" customFormat="1" x14ac:dyDescent="0.25">
      <c r="A4" s="11"/>
      <c r="E4" s="7"/>
      <c r="F4" s="8"/>
      <c r="G4" s="9"/>
      <c r="H4" s="10"/>
      <c r="I4" s="10"/>
      <c r="J4" s="6"/>
      <c r="K4" s="6"/>
    </row>
    <row r="5" spans="1:11" s="1" customFormat="1" x14ac:dyDescent="0.25">
      <c r="A5" s="106" t="s">
        <v>9</v>
      </c>
      <c r="B5" s="106"/>
      <c r="C5" s="18"/>
      <c r="D5" s="18"/>
      <c r="E5" s="17"/>
      <c r="F5" s="19"/>
      <c r="G5" s="20"/>
      <c r="H5" s="21" t="s">
        <v>8</v>
      </c>
      <c r="I5" s="22">
        <f>I37</f>
        <v>0</v>
      </c>
      <c r="J5" s="6"/>
      <c r="K5" s="6"/>
    </row>
    <row r="6" spans="1:11" s="1" customFormat="1" x14ac:dyDescent="0.25">
      <c r="A6" s="11"/>
      <c r="E6" s="7"/>
      <c r="F6" s="8"/>
      <c r="G6" s="9"/>
      <c r="H6" s="10"/>
      <c r="I6" s="23"/>
      <c r="J6" s="6"/>
      <c r="K6" s="6"/>
    </row>
    <row r="7" spans="1:11" s="1" customFormat="1" x14ac:dyDescent="0.25">
      <c r="A7" s="106" t="s">
        <v>10</v>
      </c>
      <c r="B7" s="106"/>
      <c r="C7" s="18"/>
      <c r="D7" s="18"/>
      <c r="E7" s="17"/>
      <c r="F7" s="19"/>
      <c r="G7" s="20"/>
      <c r="H7" s="21" t="s">
        <v>8</v>
      </c>
      <c r="I7" s="22">
        <f>I57</f>
        <v>0</v>
      </c>
      <c r="J7" s="6"/>
      <c r="K7" s="6"/>
    </row>
    <row r="8" spans="1:11" s="1" customFormat="1" x14ac:dyDescent="0.25">
      <c r="A8" s="11"/>
      <c r="E8" s="7"/>
      <c r="F8" s="8"/>
      <c r="G8" s="9"/>
      <c r="H8" s="10"/>
      <c r="I8" s="10"/>
      <c r="J8" s="6"/>
      <c r="K8" s="6"/>
    </row>
    <row r="9" spans="1:11" s="1" customFormat="1" x14ac:dyDescent="0.25">
      <c r="A9" s="106" t="s">
        <v>11</v>
      </c>
      <c r="B9" s="106"/>
      <c r="C9" s="18"/>
      <c r="D9" s="18"/>
      <c r="E9" s="17"/>
      <c r="F9" s="19"/>
      <c r="G9" s="20"/>
      <c r="H9" s="21" t="s">
        <v>8</v>
      </c>
      <c r="I9" s="22">
        <f>I73</f>
        <v>0</v>
      </c>
      <c r="J9" s="6"/>
      <c r="K9" s="6"/>
    </row>
    <row r="10" spans="1:11" s="1" customFormat="1" x14ac:dyDescent="0.25">
      <c r="A10" s="13"/>
      <c r="B10" s="14"/>
      <c r="C10" s="14"/>
      <c r="D10" s="14"/>
      <c r="E10" s="24"/>
      <c r="F10" s="15"/>
      <c r="G10" s="16"/>
      <c r="H10" s="12"/>
      <c r="I10" s="25"/>
      <c r="J10" s="6"/>
      <c r="K10" s="6"/>
    </row>
    <row r="11" spans="1:11" s="1" customFormat="1" x14ac:dyDescent="0.25">
      <c r="A11" s="26" t="s">
        <v>12</v>
      </c>
      <c r="B11" s="27"/>
      <c r="C11" s="27"/>
      <c r="D11" s="27"/>
      <c r="E11" s="17"/>
      <c r="F11" s="19"/>
      <c r="G11" s="20"/>
      <c r="H11" s="21" t="s">
        <v>8</v>
      </c>
      <c r="I11" s="22">
        <f>SUM(I5:I10)</f>
        <v>0</v>
      </c>
      <c r="J11" s="6"/>
      <c r="K11" s="6"/>
    </row>
    <row r="12" spans="1:11" s="1" customFormat="1" x14ac:dyDescent="0.25">
      <c r="A12" s="26"/>
      <c r="B12" s="27"/>
      <c r="C12" s="27"/>
      <c r="D12" s="27"/>
      <c r="E12" s="17"/>
      <c r="F12" s="19"/>
      <c r="G12" s="20"/>
      <c r="H12" s="21"/>
      <c r="I12" s="22"/>
      <c r="J12" s="6"/>
      <c r="K12" s="6"/>
    </row>
    <row r="13" spans="1:11" s="1" customFormat="1" x14ac:dyDescent="0.25">
      <c r="A13" s="28"/>
      <c r="B13" s="29"/>
      <c r="C13" s="29"/>
      <c r="D13" s="29"/>
      <c r="E13" s="30"/>
      <c r="F13" s="31"/>
      <c r="G13" s="32"/>
      <c r="H13" s="33"/>
      <c r="I13" s="33"/>
      <c r="J13" s="6"/>
      <c r="K13" s="6"/>
    </row>
    <row r="14" spans="1:11" s="1" customFormat="1" x14ac:dyDescent="0.25">
      <c r="A14" s="102" t="s">
        <v>129</v>
      </c>
      <c r="B14" s="102"/>
      <c r="C14" s="102"/>
      <c r="D14" s="102"/>
      <c r="E14" s="102"/>
      <c r="F14" s="102"/>
      <c r="G14" s="102"/>
      <c r="H14" s="102"/>
      <c r="I14" s="33"/>
      <c r="J14" s="6"/>
      <c r="K14" s="6"/>
    </row>
    <row r="15" spans="1:11" s="1" customFormat="1" x14ac:dyDescent="0.25">
      <c r="A15" s="102" t="s">
        <v>9</v>
      </c>
      <c r="B15" s="102"/>
      <c r="C15" s="102"/>
      <c r="D15" s="102"/>
      <c r="E15" s="102"/>
      <c r="F15" s="102"/>
      <c r="G15" s="102"/>
      <c r="H15" s="102"/>
      <c r="I15" s="34"/>
      <c r="J15" s="6"/>
      <c r="K15" s="6"/>
    </row>
    <row r="16" spans="1:11" s="1" customForma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6"/>
      <c r="K16" s="6"/>
    </row>
    <row r="17" spans="1:21" s="1" customFormat="1" ht="25.5" x14ac:dyDescent="0.25">
      <c r="A17" s="36" t="s">
        <v>13</v>
      </c>
      <c r="B17" s="103" t="s">
        <v>14</v>
      </c>
      <c r="C17" s="103"/>
      <c r="D17" s="103"/>
      <c r="E17" s="103"/>
      <c r="F17" s="37" t="s">
        <v>15</v>
      </c>
      <c r="G17" s="38" t="s">
        <v>16</v>
      </c>
      <c r="H17" s="39" t="s">
        <v>17</v>
      </c>
      <c r="I17" s="39" t="s">
        <v>18</v>
      </c>
      <c r="J17" s="6"/>
      <c r="K17" s="6"/>
    </row>
    <row r="18" spans="1:21" s="1" customFormat="1" ht="27" customHeight="1" x14ac:dyDescent="0.25">
      <c r="A18" s="40" t="s">
        <v>19</v>
      </c>
      <c r="B18" s="104" t="s">
        <v>20</v>
      </c>
      <c r="C18" s="104"/>
      <c r="D18" s="104"/>
      <c r="E18" s="104"/>
      <c r="F18" s="41" t="s">
        <v>21</v>
      </c>
      <c r="G18" s="42">
        <v>16</v>
      </c>
      <c r="H18" s="43"/>
      <c r="I18" s="44">
        <f>G18*H18</f>
        <v>0</v>
      </c>
      <c r="J18" s="6"/>
    </row>
    <row r="19" spans="1:21" s="1" customFormat="1" ht="166.5" customHeight="1" x14ac:dyDescent="0.25">
      <c r="A19" s="40" t="s">
        <v>22</v>
      </c>
      <c r="B19" s="104" t="s">
        <v>23</v>
      </c>
      <c r="C19" s="104"/>
      <c r="D19" s="104"/>
      <c r="E19" s="104"/>
      <c r="F19" s="41" t="s">
        <v>24</v>
      </c>
      <c r="G19" s="42">
        <v>80</v>
      </c>
      <c r="H19" s="43"/>
      <c r="I19" s="44">
        <f t="shared" ref="I19:I34" si="0">G19*H19</f>
        <v>0</v>
      </c>
      <c r="J19" s="6"/>
    </row>
    <row r="20" spans="1:21" s="1" customFormat="1" ht="166.5" customHeight="1" x14ac:dyDescent="0.25">
      <c r="A20" s="40" t="s">
        <v>25</v>
      </c>
      <c r="B20" s="104" t="s">
        <v>26</v>
      </c>
      <c r="C20" s="104"/>
      <c r="D20" s="104"/>
      <c r="E20" s="104"/>
      <c r="F20" s="41" t="s">
        <v>24</v>
      </c>
      <c r="G20" s="42">
        <v>100</v>
      </c>
      <c r="H20" s="43"/>
      <c r="I20" s="44">
        <f t="shared" si="0"/>
        <v>0</v>
      </c>
      <c r="J20" s="6"/>
    </row>
    <row r="21" spans="1:21" s="1" customFormat="1" ht="168" customHeight="1" x14ac:dyDescent="0.25">
      <c r="A21" s="40" t="s">
        <v>27</v>
      </c>
      <c r="B21" s="104" t="s">
        <v>28</v>
      </c>
      <c r="C21" s="104"/>
      <c r="D21" s="104"/>
      <c r="E21" s="104"/>
      <c r="F21" s="41" t="s">
        <v>24</v>
      </c>
      <c r="G21" s="42">
        <v>50</v>
      </c>
      <c r="H21" s="43"/>
      <c r="I21" s="44">
        <f t="shared" si="0"/>
        <v>0</v>
      </c>
      <c r="J21" s="6"/>
      <c r="L21" s="45">
        <f>+G19+G20+G21+G22+G23</f>
        <v>410</v>
      </c>
      <c r="M21" s="7"/>
      <c r="N21" s="7"/>
      <c r="O21" s="7"/>
    </row>
    <row r="22" spans="1:21" s="1" customFormat="1" ht="246" customHeight="1" x14ac:dyDescent="0.25">
      <c r="A22" s="40" t="s">
        <v>29</v>
      </c>
      <c r="B22" s="104" t="s">
        <v>30</v>
      </c>
      <c r="C22" s="104"/>
      <c r="D22" s="104"/>
      <c r="E22" s="104"/>
      <c r="F22" s="41" t="s">
        <v>24</v>
      </c>
      <c r="G22" s="42">
        <v>80</v>
      </c>
      <c r="H22" s="43"/>
      <c r="I22" s="44">
        <f t="shared" si="0"/>
        <v>0</v>
      </c>
      <c r="J22" s="6"/>
      <c r="K22" s="7"/>
      <c r="L22" s="7"/>
      <c r="M22" s="7"/>
      <c r="N22" s="7"/>
    </row>
    <row r="23" spans="1:21" s="1" customFormat="1" ht="195" customHeight="1" x14ac:dyDescent="0.25">
      <c r="A23" s="40" t="s">
        <v>31</v>
      </c>
      <c r="B23" s="104" t="s">
        <v>32</v>
      </c>
      <c r="C23" s="104"/>
      <c r="D23" s="104"/>
      <c r="E23" s="104"/>
      <c r="F23" s="41" t="s">
        <v>24</v>
      </c>
      <c r="G23" s="42">
        <v>100</v>
      </c>
      <c r="H23" s="43"/>
      <c r="I23" s="44">
        <f t="shared" si="0"/>
        <v>0</v>
      </c>
      <c r="J23" s="6"/>
      <c r="L23" s="3"/>
    </row>
    <row r="24" spans="1:21" s="1" customFormat="1" ht="78" customHeight="1" x14ac:dyDescent="0.25">
      <c r="A24" s="40" t="s">
        <v>33</v>
      </c>
      <c r="B24" s="104" t="s">
        <v>34</v>
      </c>
      <c r="C24" s="104"/>
      <c r="D24" s="104"/>
      <c r="E24" s="104"/>
      <c r="F24" s="41" t="s">
        <v>35</v>
      </c>
      <c r="G24" s="42">
        <v>150</v>
      </c>
      <c r="H24" s="43"/>
      <c r="I24" s="44">
        <f t="shared" si="0"/>
        <v>0</v>
      </c>
      <c r="J24" s="6"/>
      <c r="L24" s="3"/>
    </row>
    <row r="25" spans="1:21" s="1" customFormat="1" ht="94.5" customHeight="1" x14ac:dyDescent="0.25">
      <c r="A25" s="40" t="s">
        <v>36</v>
      </c>
      <c r="B25" s="104" t="s">
        <v>37</v>
      </c>
      <c r="C25" s="104"/>
      <c r="D25" s="104"/>
      <c r="E25" s="104"/>
      <c r="F25" s="41" t="s">
        <v>35</v>
      </c>
      <c r="G25" s="42">
        <v>150</v>
      </c>
      <c r="H25" s="43"/>
      <c r="I25" s="44">
        <f t="shared" si="0"/>
        <v>0</v>
      </c>
      <c r="J25" s="6"/>
      <c r="L25" s="3"/>
    </row>
    <row r="26" spans="1:21" s="1" customFormat="1" ht="44.25" customHeight="1" x14ac:dyDescent="0.25">
      <c r="A26" s="40" t="s">
        <v>38</v>
      </c>
      <c r="B26" s="104" t="s">
        <v>39</v>
      </c>
      <c r="C26" s="104"/>
      <c r="D26" s="104"/>
      <c r="E26" s="104"/>
      <c r="F26" s="41" t="s">
        <v>21</v>
      </c>
      <c r="G26" s="42">
        <v>15</v>
      </c>
      <c r="H26" s="43"/>
      <c r="I26" s="44">
        <f t="shared" si="0"/>
        <v>0</v>
      </c>
      <c r="J26" s="6"/>
    </row>
    <row r="27" spans="1:21" s="1" customFormat="1" ht="52.5" customHeight="1" x14ac:dyDescent="0.25">
      <c r="A27" s="40" t="s">
        <v>40</v>
      </c>
      <c r="B27" s="104" t="s">
        <v>41</v>
      </c>
      <c r="C27" s="104"/>
      <c r="D27" s="104"/>
      <c r="E27" s="104"/>
      <c r="F27" s="41" t="s">
        <v>24</v>
      </c>
      <c r="G27" s="42">
        <v>35</v>
      </c>
      <c r="H27" s="43"/>
      <c r="I27" s="44">
        <f t="shared" si="0"/>
        <v>0</v>
      </c>
      <c r="J27" s="6"/>
    </row>
    <row r="28" spans="1:21" s="1" customFormat="1" ht="57" customHeight="1" x14ac:dyDescent="0.25">
      <c r="A28" s="40" t="s">
        <v>42</v>
      </c>
      <c r="B28" s="104" t="s">
        <v>43</v>
      </c>
      <c r="C28" s="104"/>
      <c r="D28" s="104"/>
      <c r="E28" s="104"/>
      <c r="F28" s="41" t="s">
        <v>35</v>
      </c>
      <c r="G28" s="42">
        <v>20</v>
      </c>
      <c r="H28" s="43"/>
      <c r="I28" s="44">
        <f t="shared" si="0"/>
        <v>0</v>
      </c>
      <c r="J28" s="6"/>
    </row>
    <row r="29" spans="1:21" s="1" customFormat="1" ht="45" customHeight="1" x14ac:dyDescent="0.25">
      <c r="A29" s="40" t="s">
        <v>44</v>
      </c>
      <c r="B29" s="104" t="s">
        <v>45</v>
      </c>
      <c r="C29" s="104"/>
      <c r="D29" s="104"/>
      <c r="E29" s="104"/>
      <c r="F29" s="41" t="s">
        <v>35</v>
      </c>
      <c r="G29" s="42">
        <v>10</v>
      </c>
      <c r="H29" s="43"/>
      <c r="I29" s="44">
        <f t="shared" si="0"/>
        <v>0</v>
      </c>
      <c r="J29" s="6"/>
    </row>
    <row r="30" spans="1:21" s="1" customFormat="1" ht="54" customHeight="1" x14ac:dyDescent="0.25">
      <c r="A30" s="40" t="s">
        <v>46</v>
      </c>
      <c r="B30" s="104" t="s">
        <v>47</v>
      </c>
      <c r="C30" s="104"/>
      <c r="D30" s="104"/>
      <c r="E30" s="104"/>
      <c r="F30" s="41" t="s">
        <v>21</v>
      </c>
      <c r="G30" s="42">
        <v>15</v>
      </c>
      <c r="H30" s="43"/>
      <c r="I30" s="44">
        <f t="shared" si="0"/>
        <v>0</v>
      </c>
      <c r="J30" s="6"/>
    </row>
    <row r="31" spans="1:21" s="1" customFormat="1" ht="91.5" customHeight="1" x14ac:dyDescent="0.25">
      <c r="A31" s="40" t="s">
        <v>48</v>
      </c>
      <c r="B31" s="104" t="s">
        <v>49</v>
      </c>
      <c r="C31" s="104"/>
      <c r="D31" s="104"/>
      <c r="E31" s="104"/>
      <c r="F31" s="41" t="s">
        <v>24</v>
      </c>
      <c r="G31" s="42">
        <v>20</v>
      </c>
      <c r="H31" s="43"/>
      <c r="I31" s="44">
        <f t="shared" si="0"/>
        <v>0</v>
      </c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s="1" customFormat="1" ht="91.5" customHeight="1" x14ac:dyDescent="0.25">
      <c r="A32" s="40" t="s">
        <v>50</v>
      </c>
      <c r="B32" s="104" t="s">
        <v>51</v>
      </c>
      <c r="C32" s="104"/>
      <c r="D32" s="104"/>
      <c r="E32" s="104"/>
      <c r="F32" s="41" t="s">
        <v>24</v>
      </c>
      <c r="G32" s="42">
        <v>22</v>
      </c>
      <c r="H32" s="43"/>
      <c r="I32" s="44">
        <f t="shared" si="0"/>
        <v>0</v>
      </c>
      <c r="J32" s="6"/>
    </row>
    <row r="33" spans="1:16" s="1" customFormat="1" ht="71.25" customHeight="1" x14ac:dyDescent="0.25">
      <c r="A33" s="40" t="s">
        <v>52</v>
      </c>
      <c r="B33" s="104" t="s">
        <v>131</v>
      </c>
      <c r="C33" s="104"/>
      <c r="D33" s="104"/>
      <c r="E33" s="104"/>
      <c r="F33" s="41" t="s">
        <v>24</v>
      </c>
      <c r="G33" s="42">
        <v>8</v>
      </c>
      <c r="H33" s="43"/>
      <c r="I33" s="44">
        <f t="shared" ref="I33" si="1">G33*H33</f>
        <v>0</v>
      </c>
      <c r="J33" s="6"/>
    </row>
    <row r="34" spans="1:16" s="1" customFormat="1" ht="75.75" customHeight="1" x14ac:dyDescent="0.25">
      <c r="A34" s="40" t="s">
        <v>54</v>
      </c>
      <c r="B34" s="104" t="s">
        <v>53</v>
      </c>
      <c r="C34" s="104"/>
      <c r="D34" s="104"/>
      <c r="E34" s="104"/>
      <c r="F34" s="41" t="s">
        <v>24</v>
      </c>
      <c r="G34" s="42">
        <v>12</v>
      </c>
      <c r="H34" s="43"/>
      <c r="I34" s="44">
        <f t="shared" si="0"/>
        <v>0</v>
      </c>
      <c r="J34" s="6"/>
    </row>
    <row r="35" spans="1:16" s="1" customFormat="1" ht="93" customHeight="1" x14ac:dyDescent="0.25">
      <c r="A35" s="40" t="s">
        <v>56</v>
      </c>
      <c r="B35" s="104" t="s">
        <v>55</v>
      </c>
      <c r="C35" s="104"/>
      <c r="D35" s="104"/>
      <c r="E35" s="104"/>
      <c r="F35" s="41" t="s">
        <v>24</v>
      </c>
      <c r="G35" s="42">
        <v>410</v>
      </c>
      <c r="H35" s="43"/>
      <c r="I35" s="44">
        <f>G35*H35</f>
        <v>0</v>
      </c>
      <c r="J35" s="6"/>
      <c r="M35" s="7"/>
      <c r="N35" s="7"/>
      <c r="O35" s="7"/>
      <c r="P35" s="7"/>
    </row>
    <row r="36" spans="1:16" s="1" customFormat="1" ht="54" customHeight="1" x14ac:dyDescent="0.25">
      <c r="A36" s="40" t="s">
        <v>132</v>
      </c>
      <c r="B36" s="104" t="s">
        <v>57</v>
      </c>
      <c r="C36" s="104"/>
      <c r="D36" s="104"/>
      <c r="E36" s="104"/>
      <c r="F36" s="41"/>
      <c r="G36" s="42"/>
      <c r="H36" s="43"/>
      <c r="I36" s="44">
        <f>SUM(I18:I35)*0.1</f>
        <v>0</v>
      </c>
      <c r="J36" s="6"/>
      <c r="K36" s="7"/>
      <c r="L36" s="7"/>
      <c r="M36" s="7"/>
      <c r="N36" s="7"/>
    </row>
    <row r="37" spans="1:16" s="1" customFormat="1" x14ac:dyDescent="0.25">
      <c r="A37" s="46"/>
      <c r="B37" s="101" t="s">
        <v>58</v>
      </c>
      <c r="C37" s="101"/>
      <c r="D37" s="101"/>
      <c r="E37" s="101"/>
      <c r="F37" s="19"/>
      <c r="G37" s="20"/>
      <c r="H37" s="22" t="s">
        <v>59</v>
      </c>
      <c r="I37" s="22">
        <f>SUM(I18:I36)</f>
        <v>0</v>
      </c>
      <c r="J37" s="6"/>
    </row>
    <row r="38" spans="1:16" s="1" customFormat="1" x14ac:dyDescent="0.25">
      <c r="A38" s="46"/>
      <c r="B38" s="54"/>
      <c r="C38" s="54"/>
      <c r="D38" s="54"/>
      <c r="E38" s="54"/>
      <c r="F38" s="19"/>
      <c r="G38" s="20"/>
      <c r="H38" s="22"/>
      <c r="I38" s="22"/>
      <c r="J38" s="6"/>
    </row>
    <row r="39" spans="1:16" s="1" customFormat="1" x14ac:dyDescent="0.25">
      <c r="A39" s="46"/>
      <c r="B39" s="47"/>
      <c r="C39" s="47"/>
      <c r="D39" s="47"/>
      <c r="E39" s="47"/>
      <c r="F39" s="19"/>
      <c r="G39" s="20"/>
      <c r="H39" s="22"/>
      <c r="I39" s="22"/>
      <c r="J39" s="6"/>
    </row>
    <row r="40" spans="1:16" s="1" customFormat="1" x14ac:dyDescent="0.25">
      <c r="A40" s="102" t="s">
        <v>129</v>
      </c>
      <c r="B40" s="102"/>
      <c r="C40" s="102"/>
      <c r="D40" s="102"/>
      <c r="E40" s="102"/>
      <c r="F40" s="102"/>
      <c r="G40" s="102"/>
      <c r="H40" s="102"/>
      <c r="I40" s="22"/>
      <c r="J40" s="6"/>
    </row>
    <row r="41" spans="1:16" s="1" customFormat="1" x14ac:dyDescent="0.25">
      <c r="A41" s="102" t="s">
        <v>10</v>
      </c>
      <c r="B41" s="102"/>
      <c r="C41" s="102"/>
      <c r="D41" s="102"/>
      <c r="E41" s="102"/>
      <c r="F41" s="102"/>
      <c r="G41" s="102"/>
      <c r="H41" s="102"/>
      <c r="I41" s="34"/>
      <c r="J41" s="6"/>
      <c r="K41" s="6"/>
    </row>
    <row r="42" spans="1:16" s="1" customForma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6"/>
      <c r="K42" s="6"/>
    </row>
    <row r="43" spans="1:16" s="1" customFormat="1" ht="25.5" x14ac:dyDescent="0.25">
      <c r="A43" s="36" t="s">
        <v>13</v>
      </c>
      <c r="B43" s="103" t="s">
        <v>14</v>
      </c>
      <c r="C43" s="103"/>
      <c r="D43" s="103"/>
      <c r="E43" s="103"/>
      <c r="F43" s="37" t="s">
        <v>15</v>
      </c>
      <c r="G43" s="38" t="s">
        <v>16</v>
      </c>
      <c r="H43" s="39" t="s">
        <v>17</v>
      </c>
      <c r="I43" s="39" t="s">
        <v>18</v>
      </c>
      <c r="J43" s="6"/>
      <c r="K43" s="6"/>
    </row>
    <row r="44" spans="1:16" s="1" customFormat="1" ht="80.25" customHeight="1" x14ac:dyDescent="0.25">
      <c r="A44" s="40" t="s">
        <v>60</v>
      </c>
      <c r="B44" s="104" t="s">
        <v>61</v>
      </c>
      <c r="C44" s="104"/>
      <c r="D44" s="104"/>
      <c r="E44" s="104"/>
      <c r="F44" s="41" t="s">
        <v>24</v>
      </c>
      <c r="G44" s="42">
        <v>410</v>
      </c>
      <c r="H44" s="43"/>
      <c r="I44" s="44">
        <f>G44*H44</f>
        <v>0</v>
      </c>
      <c r="J44" s="6"/>
    </row>
    <row r="45" spans="1:16" s="1" customFormat="1" ht="81" customHeight="1" x14ac:dyDescent="0.25">
      <c r="A45" s="40" t="s">
        <v>62</v>
      </c>
      <c r="B45" s="104" t="s">
        <v>63</v>
      </c>
      <c r="C45" s="104"/>
      <c r="D45" s="104"/>
      <c r="E45" s="104"/>
      <c r="F45" s="41" t="s">
        <v>21</v>
      </c>
      <c r="G45" s="42">
        <v>16</v>
      </c>
      <c r="H45" s="43"/>
      <c r="I45" s="44">
        <f t="shared" ref="I45:I55" si="2">G45*H45</f>
        <v>0</v>
      </c>
      <c r="J45" s="6"/>
    </row>
    <row r="46" spans="1:16" s="1" customFormat="1" ht="81" customHeight="1" x14ac:dyDescent="0.25">
      <c r="A46" s="40" t="s">
        <v>64</v>
      </c>
      <c r="B46" s="104" t="s">
        <v>65</v>
      </c>
      <c r="C46" s="104"/>
      <c r="D46" s="104"/>
      <c r="E46" s="104"/>
      <c r="F46" s="41" t="s">
        <v>21</v>
      </c>
      <c r="G46" s="42">
        <v>3</v>
      </c>
      <c r="H46" s="43"/>
      <c r="I46" s="44">
        <f t="shared" si="2"/>
        <v>0</v>
      </c>
      <c r="J46" s="6"/>
    </row>
    <row r="47" spans="1:16" s="1" customFormat="1" ht="40.5" customHeight="1" x14ac:dyDescent="0.25">
      <c r="A47" s="40" t="s">
        <v>66</v>
      </c>
      <c r="B47" s="104" t="s">
        <v>67</v>
      </c>
      <c r="C47" s="104"/>
      <c r="D47" s="104"/>
      <c r="E47" s="104"/>
      <c r="F47" s="41" t="s">
        <v>68</v>
      </c>
      <c r="G47" s="42">
        <v>16</v>
      </c>
      <c r="H47" s="43"/>
      <c r="I47" s="44">
        <f t="shared" si="2"/>
        <v>0</v>
      </c>
      <c r="J47" s="6"/>
    </row>
    <row r="48" spans="1:16" s="1" customFormat="1" ht="93.75" customHeight="1" x14ac:dyDescent="0.25">
      <c r="A48" s="40" t="s">
        <v>69</v>
      </c>
      <c r="B48" s="104" t="s">
        <v>70</v>
      </c>
      <c r="C48" s="104"/>
      <c r="D48" s="104"/>
      <c r="E48" s="104"/>
      <c r="F48" s="41" t="s">
        <v>21</v>
      </c>
      <c r="G48" s="42">
        <v>16</v>
      </c>
      <c r="H48" s="43"/>
      <c r="I48" s="44">
        <f t="shared" si="2"/>
        <v>0</v>
      </c>
      <c r="J48" s="6"/>
    </row>
    <row r="49" spans="1:22" s="1" customFormat="1" ht="89.25" customHeight="1" x14ac:dyDescent="0.25">
      <c r="A49" s="40" t="s">
        <v>71</v>
      </c>
      <c r="B49" s="104" t="s">
        <v>72</v>
      </c>
      <c r="C49" s="104"/>
      <c r="D49" s="104"/>
      <c r="E49" s="104"/>
      <c r="F49" s="41" t="s">
        <v>24</v>
      </c>
      <c r="G49" s="42">
        <v>25</v>
      </c>
      <c r="H49" s="43"/>
      <c r="I49" s="44">
        <f t="shared" si="2"/>
        <v>0</v>
      </c>
      <c r="J49" s="6"/>
    </row>
    <row r="50" spans="1:22" s="1" customFormat="1" ht="94.5" customHeight="1" x14ac:dyDescent="0.25">
      <c r="A50" s="40" t="s">
        <v>73</v>
      </c>
      <c r="B50" s="104" t="s">
        <v>74</v>
      </c>
      <c r="C50" s="104"/>
      <c r="D50" s="104"/>
      <c r="E50" s="104"/>
      <c r="F50" s="41" t="s">
        <v>24</v>
      </c>
      <c r="G50" s="42">
        <v>25</v>
      </c>
      <c r="H50" s="43"/>
      <c r="I50" s="44">
        <f t="shared" si="2"/>
        <v>0</v>
      </c>
      <c r="J50" s="6"/>
    </row>
    <row r="51" spans="1:22" s="1" customFormat="1" ht="42" customHeight="1" x14ac:dyDescent="0.25">
      <c r="A51" s="40" t="s">
        <v>75</v>
      </c>
      <c r="B51" s="104" t="s">
        <v>76</v>
      </c>
      <c r="C51" s="104"/>
      <c r="D51" s="104"/>
      <c r="E51" s="104"/>
      <c r="F51" s="41" t="s">
        <v>24</v>
      </c>
      <c r="G51" s="42">
        <v>18</v>
      </c>
      <c r="H51" s="43"/>
      <c r="I51" s="44">
        <f t="shared" si="2"/>
        <v>0</v>
      </c>
      <c r="J51" s="6"/>
    </row>
    <row r="52" spans="1:22" s="1" customFormat="1" ht="67.5" customHeight="1" x14ac:dyDescent="0.25">
      <c r="A52" s="40" t="s">
        <v>77</v>
      </c>
      <c r="B52" s="104" t="s">
        <v>134</v>
      </c>
      <c r="C52" s="104"/>
      <c r="D52" s="104"/>
      <c r="E52" s="104"/>
      <c r="F52" s="41" t="s">
        <v>21</v>
      </c>
      <c r="G52" s="42">
        <v>9</v>
      </c>
      <c r="H52" s="43"/>
      <c r="I52" s="44">
        <f t="shared" si="2"/>
        <v>0</v>
      </c>
      <c r="J52" s="6"/>
    </row>
    <row r="53" spans="1:22" s="1" customFormat="1" ht="67.5" customHeight="1" x14ac:dyDescent="0.25">
      <c r="A53" s="40" t="s">
        <v>79</v>
      </c>
      <c r="B53" s="104" t="s">
        <v>133</v>
      </c>
      <c r="C53" s="104"/>
      <c r="D53" s="104"/>
      <c r="E53" s="104"/>
      <c r="F53" s="41" t="s">
        <v>21</v>
      </c>
      <c r="G53" s="42">
        <v>1</v>
      </c>
      <c r="H53" s="43"/>
      <c r="I53" s="44">
        <f t="shared" ref="I53" si="3">G53*H53</f>
        <v>0</v>
      </c>
      <c r="J53" s="6"/>
    </row>
    <row r="54" spans="1:22" s="1" customFormat="1" ht="28.5" customHeight="1" x14ac:dyDescent="0.25">
      <c r="A54" s="40" t="s">
        <v>81</v>
      </c>
      <c r="B54" s="104" t="s">
        <v>80</v>
      </c>
      <c r="C54" s="104"/>
      <c r="D54" s="104"/>
      <c r="E54" s="104"/>
      <c r="F54" s="41" t="s">
        <v>24</v>
      </c>
      <c r="G54" s="42">
        <v>410</v>
      </c>
      <c r="H54" s="43"/>
      <c r="I54" s="44">
        <f t="shared" si="2"/>
        <v>0</v>
      </c>
      <c r="J54" s="6"/>
    </row>
    <row r="55" spans="1:22" s="1" customFormat="1" ht="40.5" customHeight="1" x14ac:dyDescent="0.25">
      <c r="A55" s="40" t="s">
        <v>83</v>
      </c>
      <c r="B55" s="104" t="s">
        <v>82</v>
      </c>
      <c r="C55" s="104"/>
      <c r="D55" s="104"/>
      <c r="E55" s="104"/>
      <c r="F55" s="41" t="s">
        <v>24</v>
      </c>
      <c r="G55" s="42">
        <v>410</v>
      </c>
      <c r="H55" s="43"/>
      <c r="I55" s="44">
        <f t="shared" si="2"/>
        <v>0</v>
      </c>
      <c r="J55" s="6"/>
    </row>
    <row r="56" spans="1:22" s="1" customFormat="1" ht="54" customHeight="1" x14ac:dyDescent="0.25">
      <c r="A56" s="40" t="s">
        <v>126</v>
      </c>
      <c r="B56" s="104" t="s">
        <v>107</v>
      </c>
      <c r="C56" s="104"/>
      <c r="D56" s="104"/>
      <c r="E56" s="104"/>
      <c r="F56" s="41" t="s">
        <v>3</v>
      </c>
      <c r="G56" s="42" t="s">
        <v>3</v>
      </c>
      <c r="H56" s="43"/>
      <c r="I56" s="44">
        <f>SUM(I44:I55)*0.1</f>
        <v>0</v>
      </c>
      <c r="J56" s="27"/>
    </row>
    <row r="57" spans="1:22" s="1" customFormat="1" x14ac:dyDescent="0.25">
      <c r="A57" s="46"/>
      <c r="B57" s="101" t="s">
        <v>84</v>
      </c>
      <c r="C57" s="101"/>
      <c r="D57" s="101"/>
      <c r="E57" s="101"/>
      <c r="F57" s="19"/>
      <c r="G57" s="20"/>
      <c r="H57" s="22" t="s">
        <v>59</v>
      </c>
      <c r="I57" s="22">
        <f>SUM(I44:I56)</f>
        <v>0</v>
      </c>
      <c r="J57" s="48"/>
    </row>
    <row r="58" spans="1:22" s="1" customFormat="1" x14ac:dyDescent="0.25">
      <c r="A58" s="46"/>
      <c r="B58" s="54"/>
      <c r="C58" s="54"/>
      <c r="D58" s="54"/>
      <c r="E58" s="54"/>
      <c r="F58" s="19"/>
      <c r="G58" s="20"/>
      <c r="H58" s="22"/>
      <c r="I58" s="22"/>
      <c r="J58" s="48"/>
    </row>
    <row r="59" spans="1:22" s="1" customFormat="1" x14ac:dyDescent="0.25">
      <c r="A59" s="46"/>
      <c r="B59" s="54"/>
      <c r="C59" s="54"/>
      <c r="D59" s="54"/>
      <c r="E59" s="54"/>
      <c r="F59" s="19"/>
      <c r="G59" s="20"/>
      <c r="H59" s="22"/>
      <c r="I59" s="22"/>
      <c r="J59" s="48"/>
    </row>
    <row r="60" spans="1:22" s="1" customFormat="1" x14ac:dyDescent="0.25">
      <c r="A60" s="102" t="s">
        <v>129</v>
      </c>
      <c r="B60" s="102"/>
      <c r="C60" s="102"/>
      <c r="D60" s="102"/>
      <c r="E60" s="102"/>
      <c r="F60" s="102"/>
      <c r="G60" s="102"/>
      <c r="H60" s="102"/>
      <c r="I60" s="48"/>
      <c r="J60" s="48"/>
    </row>
    <row r="61" spans="1:22" s="1" customFormat="1" x14ac:dyDescent="0.25">
      <c r="A61" s="102" t="s">
        <v>11</v>
      </c>
      <c r="B61" s="102"/>
      <c r="C61" s="102"/>
      <c r="D61" s="102"/>
      <c r="E61" s="102"/>
      <c r="F61" s="102"/>
      <c r="G61" s="102"/>
      <c r="H61" s="102"/>
      <c r="I61" s="34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s="1" customFormat="1" ht="15" customHeight="1" x14ac:dyDescent="0.25">
      <c r="A62" s="46"/>
      <c r="B62" s="47"/>
      <c r="C62" s="47"/>
      <c r="D62" s="47"/>
      <c r="E62" s="47"/>
      <c r="F62" s="19"/>
      <c r="G62" s="20"/>
      <c r="H62" s="22"/>
      <c r="I62" s="22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s="1" customFormat="1" ht="19.5" customHeight="1" x14ac:dyDescent="0.25">
      <c r="A63" s="36" t="s">
        <v>13</v>
      </c>
      <c r="B63" s="103" t="s">
        <v>14</v>
      </c>
      <c r="C63" s="103"/>
      <c r="D63" s="103"/>
      <c r="E63" s="103"/>
      <c r="F63" s="37" t="s">
        <v>15</v>
      </c>
      <c r="G63" s="38" t="s">
        <v>16</v>
      </c>
      <c r="H63" s="39" t="s">
        <v>17</v>
      </c>
      <c r="I63" s="39" t="s">
        <v>18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s="1" customFormat="1" ht="16.5" customHeight="1" x14ac:dyDescent="0.25">
      <c r="A64" s="40" t="s">
        <v>85</v>
      </c>
      <c r="B64" s="104" t="s">
        <v>86</v>
      </c>
      <c r="C64" s="104"/>
      <c r="D64" s="104"/>
      <c r="E64" s="104"/>
      <c r="F64" s="41" t="s">
        <v>24</v>
      </c>
      <c r="G64" s="42">
        <v>410</v>
      </c>
      <c r="H64" s="43"/>
      <c r="I64" s="44">
        <f>G64*H64</f>
        <v>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s="1" customFormat="1" ht="16.5" customHeight="1" x14ac:dyDescent="0.25">
      <c r="A65" s="40" t="s">
        <v>87</v>
      </c>
      <c r="B65" s="104" t="s">
        <v>88</v>
      </c>
      <c r="C65" s="104"/>
      <c r="D65" s="104"/>
      <c r="E65" s="104"/>
      <c r="F65" s="41" t="s">
        <v>24</v>
      </c>
      <c r="G65" s="42">
        <v>410</v>
      </c>
      <c r="H65" s="43"/>
      <c r="I65" s="44">
        <f t="shared" ref="I65:I71" si="4">G65*H65</f>
        <v>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s="1" customFormat="1" ht="55.5" customHeight="1" x14ac:dyDescent="0.25">
      <c r="A66" s="40" t="s">
        <v>89</v>
      </c>
      <c r="B66" s="104" t="s">
        <v>137</v>
      </c>
      <c r="C66" s="104"/>
      <c r="D66" s="104"/>
      <c r="E66" s="104"/>
      <c r="F66" s="41" t="s">
        <v>21</v>
      </c>
      <c r="G66" s="42">
        <v>20</v>
      </c>
      <c r="H66" s="43"/>
      <c r="I66" s="44">
        <f t="shared" si="4"/>
        <v>0</v>
      </c>
      <c r="J66" s="27"/>
      <c r="K66" s="27"/>
      <c r="L66" s="27"/>
      <c r="M66" s="7"/>
      <c r="N66" s="7"/>
      <c r="O66" s="7"/>
      <c r="P66" s="7"/>
      <c r="Q66" s="27"/>
      <c r="R66" s="27"/>
      <c r="S66" s="27"/>
      <c r="T66" s="27"/>
      <c r="U66" s="27"/>
      <c r="V66" s="27"/>
    </row>
    <row r="67" spans="1:22" s="1" customFormat="1" ht="58.5" customHeight="1" x14ac:dyDescent="0.25">
      <c r="A67" s="40" t="s">
        <v>90</v>
      </c>
      <c r="B67" s="104" t="s">
        <v>138</v>
      </c>
      <c r="C67" s="104"/>
      <c r="D67" s="104"/>
      <c r="E67" s="104"/>
      <c r="F67" s="41" t="s">
        <v>21</v>
      </c>
      <c r="G67" s="42">
        <v>6</v>
      </c>
      <c r="H67" s="43"/>
      <c r="I67" s="44">
        <f t="shared" si="4"/>
        <v>0</v>
      </c>
      <c r="J67" s="27"/>
      <c r="K67" s="27"/>
      <c r="L67" s="27"/>
      <c r="M67" s="7"/>
      <c r="N67" s="7"/>
      <c r="O67" s="7"/>
      <c r="P67" s="7"/>
      <c r="Q67" s="27"/>
      <c r="R67" s="27"/>
      <c r="S67" s="27"/>
      <c r="T67" s="27"/>
      <c r="U67" s="27"/>
      <c r="V67" s="27"/>
    </row>
    <row r="68" spans="1:22" s="1" customFormat="1" ht="43.5" customHeight="1" x14ac:dyDescent="0.25">
      <c r="A68" s="40" t="s">
        <v>91</v>
      </c>
      <c r="B68" s="104" t="s">
        <v>92</v>
      </c>
      <c r="C68" s="104"/>
      <c r="D68" s="104"/>
      <c r="E68" s="104"/>
      <c r="F68" s="41" t="s">
        <v>21</v>
      </c>
      <c r="G68" s="42">
        <v>9</v>
      </c>
      <c r="H68" s="43"/>
      <c r="I68" s="44">
        <f t="shared" si="4"/>
        <v>0</v>
      </c>
      <c r="J68" s="27"/>
      <c r="K68" s="27"/>
      <c r="L68" s="7"/>
      <c r="M68" s="7"/>
      <c r="N68" s="7"/>
      <c r="O68" s="7"/>
      <c r="P68" s="27"/>
      <c r="Q68" s="27"/>
      <c r="R68" s="27"/>
      <c r="S68" s="27"/>
      <c r="T68" s="27"/>
      <c r="U68" s="27"/>
      <c r="V68" s="27"/>
    </row>
    <row r="69" spans="1:22" s="1" customFormat="1" ht="43.5" customHeight="1" x14ac:dyDescent="0.25">
      <c r="A69" s="40" t="s">
        <v>93</v>
      </c>
      <c r="B69" s="104" t="s">
        <v>135</v>
      </c>
      <c r="C69" s="104"/>
      <c r="D69" s="104"/>
      <c r="E69" s="104"/>
      <c r="F69" s="41" t="s">
        <v>21</v>
      </c>
      <c r="G69" s="42">
        <v>1</v>
      </c>
      <c r="H69" s="43"/>
      <c r="I69" s="44">
        <f t="shared" ref="I69" si="5">G69*H69</f>
        <v>0</v>
      </c>
      <c r="J69" s="27"/>
      <c r="K69" s="27"/>
      <c r="L69" s="7"/>
      <c r="M69" s="7"/>
      <c r="N69" s="7"/>
      <c r="O69" s="7"/>
      <c r="P69" s="27"/>
      <c r="Q69" s="27"/>
      <c r="R69" s="27"/>
      <c r="S69" s="27"/>
      <c r="T69" s="27"/>
      <c r="U69" s="27"/>
      <c r="V69" s="27"/>
    </row>
    <row r="70" spans="1:22" s="1" customFormat="1" ht="28.5" customHeight="1" x14ac:dyDescent="0.25">
      <c r="A70" s="40" t="s">
        <v>95</v>
      </c>
      <c r="B70" s="104" t="s">
        <v>94</v>
      </c>
      <c r="C70" s="104"/>
      <c r="D70" s="104"/>
      <c r="E70" s="104"/>
      <c r="F70" s="41" t="s">
        <v>21</v>
      </c>
      <c r="G70" s="42">
        <v>32</v>
      </c>
      <c r="H70" s="43"/>
      <c r="I70" s="44">
        <f t="shared" si="4"/>
        <v>0</v>
      </c>
      <c r="J70" s="27"/>
    </row>
    <row r="71" spans="1:22" s="1" customFormat="1" x14ac:dyDescent="0.25">
      <c r="A71" s="40" t="s">
        <v>97</v>
      </c>
      <c r="B71" s="105" t="s">
        <v>96</v>
      </c>
      <c r="C71" s="105"/>
      <c r="D71" s="105"/>
      <c r="E71" s="105"/>
      <c r="F71" s="41" t="s">
        <v>21</v>
      </c>
      <c r="G71" s="42">
        <v>1</v>
      </c>
      <c r="H71" s="43"/>
      <c r="I71" s="44">
        <f t="shared" si="4"/>
        <v>0</v>
      </c>
      <c r="J71" s="6"/>
    </row>
    <row r="72" spans="1:22" s="1" customFormat="1" ht="54" customHeight="1" x14ac:dyDescent="0.25">
      <c r="A72" s="40" t="s">
        <v>130</v>
      </c>
      <c r="B72" s="104" t="s">
        <v>98</v>
      </c>
      <c r="C72" s="104"/>
      <c r="D72" s="104"/>
      <c r="E72" s="104"/>
      <c r="F72" s="41"/>
      <c r="G72" s="42"/>
      <c r="H72" s="43"/>
      <c r="I72" s="44">
        <f>SUM(I64:I71)*0.1</f>
        <v>0</v>
      </c>
      <c r="J72" s="6"/>
    </row>
    <row r="73" spans="1:22" s="1" customFormat="1" x14ac:dyDescent="0.25">
      <c r="A73" s="46"/>
      <c r="B73" s="101" t="s">
        <v>99</v>
      </c>
      <c r="C73" s="101"/>
      <c r="D73" s="101"/>
      <c r="E73" s="101"/>
      <c r="F73" s="19"/>
      <c r="G73" s="20"/>
      <c r="H73" s="22" t="s">
        <v>59</v>
      </c>
      <c r="I73" s="22">
        <f>SUM(I64:I72)</f>
        <v>0</v>
      </c>
      <c r="J73" s="6"/>
    </row>
    <row r="74" spans="1:22" x14ac:dyDescent="0.25">
      <c r="A74" s="46"/>
      <c r="B74" s="47"/>
      <c r="C74" s="47"/>
      <c r="D74" s="47"/>
      <c r="E74" s="47"/>
      <c r="F74" s="19"/>
      <c r="G74" s="20"/>
      <c r="H74" s="22"/>
      <c r="I74" s="22"/>
      <c r="J74" s="6"/>
    </row>
    <row r="75" spans="1:22" x14ac:dyDescent="0.25">
      <c r="A75" s="46"/>
      <c r="B75" s="47"/>
      <c r="C75" s="47"/>
      <c r="D75" s="47"/>
      <c r="E75" s="47"/>
      <c r="F75" s="19"/>
      <c r="G75" s="20"/>
      <c r="H75" s="22"/>
      <c r="I75" s="22"/>
      <c r="J75" s="6"/>
    </row>
    <row r="76" spans="1:22" x14ac:dyDescent="0.25">
      <c r="A76" s="46"/>
      <c r="B76" s="47"/>
      <c r="C76" s="47"/>
      <c r="D76" s="47"/>
      <c r="E76" s="47"/>
      <c r="F76" s="19"/>
      <c r="G76" s="20"/>
      <c r="H76" s="22"/>
      <c r="I76" s="22"/>
      <c r="J76" s="6"/>
    </row>
    <row r="77" spans="1:22" x14ac:dyDescent="0.25">
      <c r="J77" s="6"/>
    </row>
    <row r="78" spans="1:22" x14ac:dyDescent="0.25">
      <c r="J78" s="6"/>
    </row>
    <row r="79" spans="1:22" x14ac:dyDescent="0.25">
      <c r="J79" s="6"/>
    </row>
    <row r="80" spans="1:22" x14ac:dyDescent="0.25">
      <c r="J80" s="7"/>
      <c r="K80" s="7"/>
      <c r="L80" s="7"/>
    </row>
    <row r="81" spans="10:12" x14ac:dyDescent="0.25">
      <c r="J81" s="7"/>
      <c r="K81" s="7"/>
      <c r="L81" s="7"/>
    </row>
    <row r="82" spans="10:12" x14ac:dyDescent="0.25">
      <c r="J82" s="7"/>
      <c r="K82" s="7"/>
      <c r="L82" s="7"/>
    </row>
    <row r="83" spans="10:12" x14ac:dyDescent="0.25">
      <c r="J83" s="7"/>
      <c r="K83" s="7"/>
      <c r="L83" s="7"/>
    </row>
    <row r="84" spans="10:12" x14ac:dyDescent="0.25">
      <c r="J84" s="6"/>
    </row>
  </sheetData>
  <mergeCells count="57">
    <mergeCell ref="A7:B7"/>
    <mergeCell ref="A2:I2"/>
    <mergeCell ref="A5:B5"/>
    <mergeCell ref="B26:E26"/>
    <mergeCell ref="A9:B9"/>
    <mergeCell ref="A15:H15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A14:H14"/>
    <mergeCell ref="B43:E43"/>
    <mergeCell ref="B27:E27"/>
    <mergeCell ref="B28:E28"/>
    <mergeCell ref="B29:E29"/>
    <mergeCell ref="B30:E30"/>
    <mergeCell ref="B31:E31"/>
    <mergeCell ref="B32:E32"/>
    <mergeCell ref="B34:E34"/>
    <mergeCell ref="B35:E35"/>
    <mergeCell ref="B36:E36"/>
    <mergeCell ref="B37:E37"/>
    <mergeCell ref="A41:H41"/>
    <mergeCell ref="A40:H40"/>
    <mergeCell ref="B33:E33"/>
    <mergeCell ref="B56:E56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4:E54"/>
    <mergeCell ref="B55:E55"/>
    <mergeCell ref="B53:E53"/>
    <mergeCell ref="B73:E73"/>
    <mergeCell ref="B57:E57"/>
    <mergeCell ref="A61:H61"/>
    <mergeCell ref="B63:E63"/>
    <mergeCell ref="B64:E64"/>
    <mergeCell ref="B65:E65"/>
    <mergeCell ref="B66:E66"/>
    <mergeCell ref="B67:E67"/>
    <mergeCell ref="B68:E68"/>
    <mergeCell ref="B70:E70"/>
    <mergeCell ref="B71:E71"/>
    <mergeCell ref="B72:E72"/>
    <mergeCell ref="A60:H60"/>
    <mergeCell ref="B69:E69"/>
  </mergeCells>
  <phoneticPr fontId="2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09DB8-DC44-467A-973E-363D238A46A3}">
  <dimension ref="A1:R78"/>
  <sheetViews>
    <sheetView workbookViewId="0"/>
  </sheetViews>
  <sheetFormatPr defaultRowHeight="16.5" x14ac:dyDescent="0.25"/>
  <cols>
    <col min="1" max="1" width="7.85546875" style="1" bestFit="1" customWidth="1"/>
    <col min="2" max="4" width="11.140625" style="1" customWidth="1"/>
    <col min="5" max="5" width="7.7109375" style="1" customWidth="1"/>
    <col min="6" max="6" width="5.5703125" style="1" customWidth="1"/>
    <col min="7" max="7" width="9.140625" style="1"/>
    <col min="8" max="8" width="8.5703125" style="1" customWidth="1"/>
    <col min="9" max="9" width="11.140625" style="1" customWidth="1"/>
  </cols>
  <sheetData>
    <row r="1" spans="1:9" s="1" customFormat="1" x14ac:dyDescent="0.25">
      <c r="A1" s="11"/>
      <c r="E1" s="7"/>
      <c r="F1" s="8"/>
      <c r="G1" s="9"/>
      <c r="H1" s="10"/>
      <c r="I1" s="10"/>
    </row>
    <row r="2" spans="1:9" s="1" customFormat="1" ht="18" x14ac:dyDescent="0.25">
      <c r="A2" s="107" t="s">
        <v>125</v>
      </c>
      <c r="B2" s="107"/>
      <c r="C2" s="107"/>
      <c r="D2" s="107"/>
      <c r="E2" s="107"/>
      <c r="F2" s="107"/>
      <c r="G2" s="107"/>
      <c r="H2" s="107"/>
      <c r="I2" s="107"/>
    </row>
    <row r="3" spans="1:9" s="1" customFormat="1" x14ac:dyDescent="0.25">
      <c r="A3" s="11"/>
      <c r="E3" s="7"/>
      <c r="F3" s="8"/>
      <c r="G3" s="9"/>
      <c r="H3" s="10"/>
      <c r="I3" s="10"/>
    </row>
    <row r="4" spans="1:9" s="1" customFormat="1" x14ac:dyDescent="0.25">
      <c r="A4" s="11"/>
      <c r="E4" s="7"/>
      <c r="F4" s="8"/>
      <c r="G4" s="9"/>
      <c r="H4" s="10"/>
      <c r="I4" s="10"/>
    </row>
    <row r="5" spans="1:9" s="1" customFormat="1" x14ac:dyDescent="0.25">
      <c r="A5" s="106" t="s">
        <v>9</v>
      </c>
      <c r="B5" s="106"/>
      <c r="C5" s="18"/>
      <c r="D5" s="18"/>
      <c r="E5" s="17"/>
      <c r="F5" s="19"/>
      <c r="G5" s="20"/>
      <c r="H5" s="21" t="s">
        <v>8</v>
      </c>
      <c r="I5" s="22">
        <f>I37</f>
        <v>0</v>
      </c>
    </row>
    <row r="6" spans="1:9" s="1" customFormat="1" x14ac:dyDescent="0.25">
      <c r="A6" s="11"/>
      <c r="E6" s="7"/>
      <c r="F6" s="8"/>
      <c r="G6" s="9"/>
      <c r="H6" s="10"/>
      <c r="I6" s="23"/>
    </row>
    <row r="7" spans="1:9" s="1" customFormat="1" x14ac:dyDescent="0.25">
      <c r="A7" s="106" t="s">
        <v>10</v>
      </c>
      <c r="B7" s="106"/>
      <c r="C7" s="18"/>
      <c r="D7" s="18"/>
      <c r="E7" s="17"/>
      <c r="F7" s="19"/>
      <c r="G7" s="20"/>
      <c r="H7" s="21" t="s">
        <v>8</v>
      </c>
      <c r="I7" s="22">
        <f>I60</f>
        <v>0</v>
      </c>
    </row>
    <row r="8" spans="1:9" s="1" customFormat="1" x14ac:dyDescent="0.25">
      <c r="A8" s="11"/>
      <c r="E8" s="7"/>
      <c r="F8" s="8"/>
      <c r="G8" s="9"/>
      <c r="H8" s="10"/>
      <c r="I8" s="10"/>
    </row>
    <row r="9" spans="1:9" s="1" customFormat="1" x14ac:dyDescent="0.25">
      <c r="A9" s="106" t="s">
        <v>11</v>
      </c>
      <c r="B9" s="106"/>
      <c r="C9" s="18"/>
      <c r="D9" s="18"/>
      <c r="E9" s="17"/>
      <c r="F9" s="19"/>
      <c r="G9" s="20"/>
      <c r="H9" s="21" t="s">
        <v>8</v>
      </c>
      <c r="I9" s="22">
        <f>I77</f>
        <v>0</v>
      </c>
    </row>
    <row r="10" spans="1:9" s="1" customFormat="1" x14ac:dyDescent="0.25">
      <c r="A10" s="13"/>
      <c r="B10" s="14"/>
      <c r="C10" s="14"/>
      <c r="D10" s="14"/>
      <c r="E10" s="24"/>
      <c r="F10" s="15"/>
      <c r="G10" s="16"/>
      <c r="H10" s="12"/>
      <c r="I10" s="25"/>
    </row>
    <row r="11" spans="1:9" s="1" customFormat="1" x14ac:dyDescent="0.25">
      <c r="A11" s="26" t="s">
        <v>12</v>
      </c>
      <c r="B11" s="27"/>
      <c r="C11" s="27"/>
      <c r="D11" s="27"/>
      <c r="E11" s="17"/>
      <c r="F11" s="19"/>
      <c r="G11" s="20"/>
      <c r="H11" s="21" t="s">
        <v>8</v>
      </c>
      <c r="I11" s="22">
        <f>SUM(I5:I10)</f>
        <v>0</v>
      </c>
    </row>
    <row r="12" spans="1:9" s="1" customFormat="1" x14ac:dyDescent="0.25">
      <c r="A12" s="28"/>
      <c r="B12" s="29"/>
      <c r="C12" s="29"/>
      <c r="D12" s="29"/>
      <c r="E12" s="30"/>
      <c r="F12" s="31"/>
      <c r="G12" s="32"/>
      <c r="H12" s="33"/>
      <c r="I12" s="33"/>
    </row>
    <row r="13" spans="1:9" s="1" customFormat="1" x14ac:dyDescent="0.25">
      <c r="A13" s="28"/>
      <c r="B13" s="29"/>
      <c r="C13" s="29"/>
      <c r="D13" s="29"/>
      <c r="E13" s="30"/>
      <c r="F13" s="31"/>
      <c r="G13" s="32"/>
      <c r="H13" s="33"/>
      <c r="I13" s="33"/>
    </row>
    <row r="14" spans="1:9" s="1" customFormat="1" x14ac:dyDescent="0.25">
      <c r="A14" s="102" t="s">
        <v>128</v>
      </c>
      <c r="B14" s="102"/>
      <c r="C14" s="102"/>
      <c r="D14" s="102"/>
      <c r="E14" s="102"/>
      <c r="F14" s="102"/>
      <c r="G14" s="102"/>
      <c r="H14" s="102"/>
      <c r="I14" s="34"/>
    </row>
    <row r="15" spans="1:9" s="1" customFormat="1" x14ac:dyDescent="0.25">
      <c r="A15" s="102" t="s">
        <v>9</v>
      </c>
      <c r="B15" s="102"/>
      <c r="C15" s="102"/>
      <c r="D15" s="102"/>
      <c r="E15" s="102"/>
      <c r="F15" s="102"/>
      <c r="G15" s="102"/>
      <c r="H15" s="102"/>
      <c r="I15" s="34"/>
    </row>
    <row r="16" spans="1:9" s="1" customFormat="1" x14ac:dyDescent="0.25">
      <c r="A16" s="35"/>
      <c r="B16" s="35"/>
      <c r="C16" s="35"/>
      <c r="D16" s="35"/>
      <c r="E16" s="35"/>
      <c r="F16" s="35"/>
      <c r="G16" s="35"/>
      <c r="H16" s="35"/>
      <c r="I16" s="35"/>
    </row>
    <row r="17" spans="1:17" s="1" customFormat="1" ht="25.5" x14ac:dyDescent="0.25">
      <c r="A17" s="36" t="s">
        <v>13</v>
      </c>
      <c r="B17" s="103" t="s">
        <v>14</v>
      </c>
      <c r="C17" s="103"/>
      <c r="D17" s="103"/>
      <c r="E17" s="103"/>
      <c r="F17" s="37" t="s">
        <v>15</v>
      </c>
      <c r="G17" s="38" t="s">
        <v>16</v>
      </c>
      <c r="H17" s="39" t="s">
        <v>17</v>
      </c>
      <c r="I17" s="39" t="s">
        <v>18</v>
      </c>
    </row>
    <row r="18" spans="1:17" s="1" customFormat="1" ht="27" customHeight="1" x14ac:dyDescent="0.25">
      <c r="A18" s="40" t="s">
        <v>19</v>
      </c>
      <c r="B18" s="104" t="s">
        <v>20</v>
      </c>
      <c r="C18" s="104"/>
      <c r="D18" s="104"/>
      <c r="E18" s="104"/>
      <c r="F18" s="41" t="s">
        <v>21</v>
      </c>
      <c r="G18" s="42">
        <v>18</v>
      </c>
      <c r="H18" s="43"/>
      <c r="I18" s="44">
        <f>G18*H18</f>
        <v>0</v>
      </c>
    </row>
    <row r="19" spans="1:17" s="1" customFormat="1" ht="166.5" customHeight="1" x14ac:dyDescent="0.25">
      <c r="A19" s="40" t="s">
        <v>22</v>
      </c>
      <c r="B19" s="104" t="s">
        <v>23</v>
      </c>
      <c r="C19" s="104"/>
      <c r="D19" s="104"/>
      <c r="E19" s="104"/>
      <c r="F19" s="41" t="s">
        <v>24</v>
      </c>
      <c r="G19" s="42">
        <v>50</v>
      </c>
      <c r="H19" s="43"/>
      <c r="I19" s="44">
        <f t="shared" ref="I19:I35" si="0">G19*H19</f>
        <v>0</v>
      </c>
    </row>
    <row r="20" spans="1:17" s="1" customFormat="1" ht="166.5" customHeight="1" x14ac:dyDescent="0.25">
      <c r="A20" s="40" t="s">
        <v>25</v>
      </c>
      <c r="B20" s="104" t="s">
        <v>26</v>
      </c>
      <c r="C20" s="104"/>
      <c r="D20" s="104"/>
      <c r="E20" s="104"/>
      <c r="F20" s="41" t="s">
        <v>24</v>
      </c>
      <c r="G20" s="42">
        <v>20</v>
      </c>
      <c r="H20" s="43"/>
      <c r="I20" s="44">
        <f t="shared" si="0"/>
        <v>0</v>
      </c>
    </row>
    <row r="21" spans="1:17" s="1" customFormat="1" ht="168" customHeight="1" x14ac:dyDescent="0.25">
      <c r="A21" s="40" t="s">
        <v>27</v>
      </c>
      <c r="B21" s="104" t="s">
        <v>28</v>
      </c>
      <c r="C21" s="104"/>
      <c r="D21" s="104"/>
      <c r="E21" s="104"/>
      <c r="F21" s="41" t="s">
        <v>24</v>
      </c>
      <c r="G21" s="42">
        <v>20</v>
      </c>
      <c r="H21" s="43"/>
      <c r="I21" s="44">
        <f t="shared" si="0"/>
        <v>0</v>
      </c>
      <c r="J21" s="7"/>
      <c r="K21" s="7"/>
    </row>
    <row r="22" spans="1:17" s="1" customFormat="1" ht="246" customHeight="1" x14ac:dyDescent="0.25">
      <c r="A22" s="40" t="s">
        <v>29</v>
      </c>
      <c r="B22" s="104" t="s">
        <v>30</v>
      </c>
      <c r="C22" s="104"/>
      <c r="D22" s="104"/>
      <c r="E22" s="104"/>
      <c r="F22" s="41" t="s">
        <v>24</v>
      </c>
      <c r="G22" s="42">
        <v>60</v>
      </c>
      <c r="H22" s="43"/>
      <c r="I22" s="44">
        <f t="shared" si="0"/>
        <v>0</v>
      </c>
      <c r="J22" s="7"/>
    </row>
    <row r="23" spans="1:17" s="1" customFormat="1" ht="195" customHeight="1" x14ac:dyDescent="0.25">
      <c r="A23" s="40" t="s">
        <v>31</v>
      </c>
      <c r="B23" s="104" t="s">
        <v>32</v>
      </c>
      <c r="C23" s="104"/>
      <c r="D23" s="104"/>
      <c r="E23" s="104"/>
      <c r="F23" s="41" t="s">
        <v>24</v>
      </c>
      <c r="G23" s="42">
        <v>10</v>
      </c>
      <c r="H23" s="43"/>
      <c r="I23" s="44">
        <f t="shared" si="0"/>
        <v>0</v>
      </c>
    </row>
    <row r="24" spans="1:17" s="1" customFormat="1" ht="78" customHeight="1" x14ac:dyDescent="0.25">
      <c r="A24" s="40" t="s">
        <v>33</v>
      </c>
      <c r="B24" s="104" t="s">
        <v>34</v>
      </c>
      <c r="C24" s="104"/>
      <c r="D24" s="104"/>
      <c r="E24" s="104"/>
      <c r="F24" s="41" t="s">
        <v>35</v>
      </c>
      <c r="G24" s="42">
        <v>15</v>
      </c>
      <c r="H24" s="43"/>
      <c r="I24" s="44">
        <f t="shared" si="0"/>
        <v>0</v>
      </c>
    </row>
    <row r="25" spans="1:17" s="1" customFormat="1" ht="78" customHeight="1" x14ac:dyDescent="0.25">
      <c r="A25" s="40" t="s">
        <v>36</v>
      </c>
      <c r="B25" s="104" t="s">
        <v>37</v>
      </c>
      <c r="C25" s="104"/>
      <c r="D25" s="104"/>
      <c r="E25" s="104"/>
      <c r="F25" s="41" t="s">
        <v>35</v>
      </c>
      <c r="G25" s="42">
        <v>15</v>
      </c>
      <c r="H25" s="43"/>
      <c r="I25" s="44">
        <f t="shared" si="0"/>
        <v>0</v>
      </c>
    </row>
    <row r="26" spans="1:17" s="1" customFormat="1" ht="44.25" customHeight="1" x14ac:dyDescent="0.25">
      <c r="A26" s="40" t="s">
        <v>38</v>
      </c>
      <c r="B26" s="104" t="s">
        <v>39</v>
      </c>
      <c r="C26" s="104"/>
      <c r="D26" s="104"/>
      <c r="E26" s="104"/>
      <c r="F26" s="41" t="s">
        <v>21</v>
      </c>
      <c r="G26" s="42">
        <v>5</v>
      </c>
      <c r="H26" s="43"/>
      <c r="I26" s="44">
        <f t="shared" si="0"/>
        <v>0</v>
      </c>
    </row>
    <row r="27" spans="1:17" s="1" customFormat="1" ht="52.5" customHeight="1" x14ac:dyDescent="0.25">
      <c r="A27" s="40" t="s">
        <v>40</v>
      </c>
      <c r="B27" s="104" t="s">
        <v>41</v>
      </c>
      <c r="C27" s="104"/>
      <c r="D27" s="104"/>
      <c r="E27" s="104"/>
      <c r="F27" s="41" t="s">
        <v>24</v>
      </c>
      <c r="G27" s="42">
        <v>3</v>
      </c>
      <c r="H27" s="43"/>
      <c r="I27" s="44">
        <f t="shared" si="0"/>
        <v>0</v>
      </c>
    </row>
    <row r="28" spans="1:17" s="1" customFormat="1" ht="57" customHeight="1" x14ac:dyDescent="0.25">
      <c r="A28" s="40" t="s">
        <v>42</v>
      </c>
      <c r="B28" s="104" t="s">
        <v>43</v>
      </c>
      <c r="C28" s="104"/>
      <c r="D28" s="104"/>
      <c r="E28" s="104"/>
      <c r="F28" s="41" t="s">
        <v>35</v>
      </c>
      <c r="G28" s="42">
        <v>10</v>
      </c>
      <c r="H28" s="43"/>
      <c r="I28" s="44">
        <f t="shared" si="0"/>
        <v>0</v>
      </c>
    </row>
    <row r="29" spans="1:17" s="1" customFormat="1" ht="45" customHeight="1" x14ac:dyDescent="0.25">
      <c r="A29" s="40" t="s">
        <v>44</v>
      </c>
      <c r="B29" s="104" t="s">
        <v>45</v>
      </c>
      <c r="C29" s="104"/>
      <c r="D29" s="104"/>
      <c r="E29" s="104"/>
      <c r="F29" s="41" t="s">
        <v>35</v>
      </c>
      <c r="G29" s="42">
        <v>10</v>
      </c>
      <c r="H29" s="43"/>
      <c r="I29" s="44">
        <f t="shared" si="0"/>
        <v>0</v>
      </c>
    </row>
    <row r="30" spans="1:17" s="1" customFormat="1" ht="54" customHeight="1" x14ac:dyDescent="0.25">
      <c r="A30" s="40" t="s">
        <v>46</v>
      </c>
      <c r="B30" s="104" t="s">
        <v>47</v>
      </c>
      <c r="C30" s="104"/>
      <c r="D30" s="104"/>
      <c r="E30" s="104"/>
      <c r="F30" s="41" t="s">
        <v>21</v>
      </c>
      <c r="G30" s="42">
        <v>5</v>
      </c>
      <c r="H30" s="43"/>
      <c r="I30" s="44">
        <f t="shared" si="0"/>
        <v>0</v>
      </c>
    </row>
    <row r="31" spans="1:17" s="1" customFormat="1" ht="91.5" customHeight="1" x14ac:dyDescent="0.25">
      <c r="A31" s="40" t="s">
        <v>48</v>
      </c>
      <c r="B31" s="104" t="s">
        <v>49</v>
      </c>
      <c r="C31" s="104"/>
      <c r="D31" s="104"/>
      <c r="E31" s="104"/>
      <c r="F31" s="41" t="s">
        <v>24</v>
      </c>
      <c r="G31" s="42">
        <v>20</v>
      </c>
      <c r="H31" s="43"/>
      <c r="I31" s="44">
        <f t="shared" si="0"/>
        <v>0</v>
      </c>
      <c r="J31" s="3"/>
      <c r="K31" s="3"/>
      <c r="L31" s="3"/>
      <c r="M31" s="3"/>
      <c r="N31" s="3"/>
      <c r="O31" s="3"/>
      <c r="P31" s="3"/>
      <c r="Q31" s="3"/>
    </row>
    <row r="32" spans="1:17" s="1" customFormat="1" ht="91.5" customHeight="1" x14ac:dyDescent="0.25">
      <c r="A32" s="40" t="s">
        <v>50</v>
      </c>
      <c r="B32" s="104" t="s">
        <v>51</v>
      </c>
      <c r="C32" s="104"/>
      <c r="D32" s="104"/>
      <c r="E32" s="104"/>
      <c r="F32" s="41" t="s">
        <v>24</v>
      </c>
      <c r="G32" s="42">
        <v>18</v>
      </c>
      <c r="H32" s="43"/>
      <c r="I32" s="44">
        <f t="shared" si="0"/>
        <v>0</v>
      </c>
    </row>
    <row r="33" spans="1:12" s="1" customFormat="1" ht="91.5" customHeight="1" x14ac:dyDescent="0.25">
      <c r="A33" s="40" t="s">
        <v>52</v>
      </c>
      <c r="B33" s="104" t="s">
        <v>131</v>
      </c>
      <c r="C33" s="104"/>
      <c r="D33" s="104"/>
      <c r="E33" s="104"/>
      <c r="F33" s="41" t="s">
        <v>24</v>
      </c>
      <c r="G33" s="42">
        <v>7</v>
      </c>
      <c r="H33" s="43"/>
      <c r="I33" s="44">
        <f t="shared" si="0"/>
        <v>0</v>
      </c>
    </row>
    <row r="34" spans="1:12" s="1" customFormat="1" ht="75.75" customHeight="1" x14ac:dyDescent="0.25">
      <c r="A34" s="40" t="s">
        <v>54</v>
      </c>
      <c r="B34" s="104" t="s">
        <v>53</v>
      </c>
      <c r="C34" s="104"/>
      <c r="D34" s="104"/>
      <c r="E34" s="104"/>
      <c r="F34" s="41" t="s">
        <v>24</v>
      </c>
      <c r="G34" s="42">
        <v>7</v>
      </c>
      <c r="H34" s="43"/>
      <c r="I34" s="44">
        <f t="shared" si="0"/>
        <v>0</v>
      </c>
    </row>
    <row r="35" spans="1:12" s="1" customFormat="1" ht="93" customHeight="1" x14ac:dyDescent="0.25">
      <c r="A35" s="40" t="s">
        <v>56</v>
      </c>
      <c r="B35" s="104" t="s">
        <v>55</v>
      </c>
      <c r="C35" s="104"/>
      <c r="D35" s="104"/>
      <c r="E35" s="104"/>
      <c r="F35" s="41" t="s">
        <v>24</v>
      </c>
      <c r="G35" s="42">
        <v>158.5</v>
      </c>
      <c r="H35" s="43"/>
      <c r="I35" s="44">
        <f t="shared" si="0"/>
        <v>0</v>
      </c>
      <c r="J35" s="7"/>
      <c r="K35" s="7"/>
      <c r="L35" s="7"/>
    </row>
    <row r="36" spans="1:12" s="1" customFormat="1" ht="54" customHeight="1" x14ac:dyDescent="0.25">
      <c r="A36" s="40" t="s">
        <v>132</v>
      </c>
      <c r="B36" s="104" t="s">
        <v>100</v>
      </c>
      <c r="C36" s="104"/>
      <c r="D36" s="104"/>
      <c r="E36" s="104"/>
      <c r="F36" s="41"/>
      <c r="G36" s="42"/>
      <c r="H36" s="43"/>
      <c r="I36" s="44">
        <f>SUM(I18:I35)*0.1</f>
        <v>0</v>
      </c>
      <c r="J36" s="7"/>
    </row>
    <row r="37" spans="1:12" s="1" customFormat="1" x14ac:dyDescent="0.25">
      <c r="A37" s="46"/>
      <c r="B37" s="101" t="s">
        <v>58</v>
      </c>
      <c r="C37" s="101"/>
      <c r="D37" s="101"/>
      <c r="E37" s="101"/>
      <c r="F37" s="19"/>
      <c r="G37" s="20"/>
      <c r="H37" s="22" t="s">
        <v>59</v>
      </c>
      <c r="I37" s="22">
        <f>SUM(I18:I36)</f>
        <v>0</v>
      </c>
    </row>
    <row r="38" spans="1:12" s="1" customFormat="1" x14ac:dyDescent="0.25">
      <c r="A38" s="46"/>
      <c r="B38" s="47"/>
      <c r="C38" s="47"/>
      <c r="D38" s="47"/>
      <c r="E38" s="47"/>
      <c r="F38" s="19"/>
      <c r="G38" s="20"/>
      <c r="H38" s="22"/>
      <c r="I38" s="22"/>
    </row>
    <row r="39" spans="1:12" s="1" customFormat="1" x14ac:dyDescent="0.25">
      <c r="A39" s="50"/>
      <c r="B39" s="17"/>
      <c r="C39" s="17"/>
      <c r="D39" s="17"/>
      <c r="E39" s="19"/>
      <c r="F39" s="20"/>
      <c r="G39" s="21"/>
      <c r="H39" s="22"/>
      <c r="I39" s="6"/>
    </row>
    <row r="40" spans="1:12" s="1" customFormat="1" x14ac:dyDescent="0.25">
      <c r="A40" s="102" t="s">
        <v>128</v>
      </c>
      <c r="B40" s="102"/>
      <c r="C40" s="102"/>
      <c r="D40" s="102"/>
      <c r="E40" s="102"/>
      <c r="F40" s="102"/>
      <c r="G40" s="102"/>
      <c r="H40" s="102"/>
      <c r="I40" s="34"/>
    </row>
    <row r="41" spans="1:12" s="1" customFormat="1" x14ac:dyDescent="0.25">
      <c r="A41" s="102" t="s">
        <v>10</v>
      </c>
      <c r="B41" s="102"/>
      <c r="C41" s="102"/>
      <c r="D41" s="102"/>
      <c r="E41" s="102"/>
      <c r="F41" s="102"/>
      <c r="G41" s="102"/>
      <c r="H41" s="102"/>
      <c r="I41" s="34"/>
    </row>
    <row r="42" spans="1:12" s="1" customFormat="1" x14ac:dyDescent="0.25">
      <c r="A42" s="35"/>
      <c r="B42" s="35"/>
      <c r="C42" s="35"/>
      <c r="D42" s="35"/>
      <c r="E42" s="35"/>
      <c r="F42" s="35"/>
      <c r="G42" s="35"/>
      <c r="H42" s="35"/>
      <c r="I42" s="35"/>
    </row>
    <row r="43" spans="1:12" s="1" customFormat="1" ht="25.5" x14ac:dyDescent="0.25">
      <c r="A43" s="36" t="s">
        <v>13</v>
      </c>
      <c r="B43" s="103" t="s">
        <v>14</v>
      </c>
      <c r="C43" s="103"/>
      <c r="D43" s="103"/>
      <c r="E43" s="103"/>
      <c r="F43" s="37" t="s">
        <v>15</v>
      </c>
      <c r="G43" s="38" t="s">
        <v>16</v>
      </c>
      <c r="H43" s="39" t="s">
        <v>17</v>
      </c>
      <c r="I43" s="39" t="s">
        <v>18</v>
      </c>
    </row>
    <row r="44" spans="1:12" s="1" customFormat="1" ht="80.25" customHeight="1" x14ac:dyDescent="0.25">
      <c r="A44" s="40" t="s">
        <v>60</v>
      </c>
      <c r="B44" s="104" t="s">
        <v>61</v>
      </c>
      <c r="C44" s="104"/>
      <c r="D44" s="104"/>
      <c r="E44" s="104"/>
      <c r="F44" s="41" t="s">
        <v>24</v>
      </c>
      <c r="G44" s="42">
        <v>158.5</v>
      </c>
      <c r="H44" s="43"/>
      <c r="I44" s="44">
        <f t="shared" ref="I44:I58" si="1">G44*H44</f>
        <v>0</v>
      </c>
    </row>
    <row r="45" spans="1:12" s="1" customFormat="1" ht="49.5" customHeight="1" x14ac:dyDescent="0.25">
      <c r="A45" s="40" t="s">
        <v>62</v>
      </c>
      <c r="B45" s="104" t="s">
        <v>103</v>
      </c>
      <c r="C45" s="104"/>
      <c r="D45" s="104"/>
      <c r="E45" s="104"/>
      <c r="F45" s="41" t="s">
        <v>24</v>
      </c>
      <c r="G45" s="42">
        <v>15.3</v>
      </c>
      <c r="H45" s="43"/>
      <c r="I45" s="44">
        <f t="shared" si="1"/>
        <v>0</v>
      </c>
    </row>
    <row r="46" spans="1:12" s="1" customFormat="1" ht="81" customHeight="1" x14ac:dyDescent="0.25">
      <c r="A46" s="40" t="s">
        <v>64</v>
      </c>
      <c r="B46" s="104" t="s">
        <v>63</v>
      </c>
      <c r="C46" s="104"/>
      <c r="D46" s="104"/>
      <c r="E46" s="104"/>
      <c r="F46" s="41" t="s">
        <v>21</v>
      </c>
      <c r="G46" s="42">
        <v>18</v>
      </c>
      <c r="H46" s="43"/>
      <c r="I46" s="44">
        <f t="shared" si="1"/>
        <v>0</v>
      </c>
    </row>
    <row r="47" spans="1:12" s="1" customFormat="1" ht="81" customHeight="1" x14ac:dyDescent="0.25">
      <c r="A47" s="40" t="s">
        <v>66</v>
      </c>
      <c r="B47" s="104" t="s">
        <v>104</v>
      </c>
      <c r="C47" s="104"/>
      <c r="D47" s="104"/>
      <c r="E47" s="104"/>
      <c r="F47" s="41" t="s">
        <v>21</v>
      </c>
      <c r="G47" s="42">
        <v>0</v>
      </c>
      <c r="H47" s="43"/>
      <c r="I47" s="44">
        <f t="shared" si="1"/>
        <v>0</v>
      </c>
    </row>
    <row r="48" spans="1:12" s="1" customFormat="1" ht="73.5" customHeight="1" x14ac:dyDescent="0.25">
      <c r="A48" s="40" t="s">
        <v>69</v>
      </c>
      <c r="B48" s="104" t="s">
        <v>105</v>
      </c>
      <c r="C48" s="104"/>
      <c r="D48" s="104"/>
      <c r="E48" s="104"/>
      <c r="F48" s="41" t="s">
        <v>21</v>
      </c>
      <c r="G48" s="42">
        <v>0</v>
      </c>
      <c r="H48" s="43"/>
      <c r="I48" s="44">
        <f t="shared" si="1"/>
        <v>0</v>
      </c>
    </row>
    <row r="49" spans="1:18" s="1" customFormat="1" ht="81" customHeight="1" x14ac:dyDescent="0.25">
      <c r="A49" s="40" t="s">
        <v>71</v>
      </c>
      <c r="B49" s="104" t="s">
        <v>106</v>
      </c>
      <c r="C49" s="104"/>
      <c r="D49" s="104"/>
      <c r="E49" s="104"/>
      <c r="F49" s="41" t="s">
        <v>21</v>
      </c>
      <c r="G49" s="42">
        <v>0</v>
      </c>
      <c r="H49" s="43"/>
      <c r="I49" s="44">
        <f t="shared" si="1"/>
        <v>0</v>
      </c>
    </row>
    <row r="50" spans="1:18" s="1" customFormat="1" ht="40.5" customHeight="1" x14ac:dyDescent="0.25">
      <c r="A50" s="40" t="s">
        <v>73</v>
      </c>
      <c r="B50" s="104" t="s">
        <v>67</v>
      </c>
      <c r="C50" s="104"/>
      <c r="D50" s="104"/>
      <c r="E50" s="104"/>
      <c r="F50" s="41" t="s">
        <v>68</v>
      </c>
      <c r="G50" s="42">
        <v>1</v>
      </c>
      <c r="H50" s="43"/>
      <c r="I50" s="44">
        <f t="shared" si="1"/>
        <v>0</v>
      </c>
    </row>
    <row r="51" spans="1:18" s="1" customFormat="1" ht="93.75" customHeight="1" x14ac:dyDescent="0.25">
      <c r="A51" s="40" t="s">
        <v>75</v>
      </c>
      <c r="B51" s="104" t="s">
        <v>70</v>
      </c>
      <c r="C51" s="104"/>
      <c r="D51" s="104"/>
      <c r="E51" s="104"/>
      <c r="F51" s="41" t="s">
        <v>21</v>
      </c>
      <c r="G51" s="42">
        <v>18</v>
      </c>
      <c r="H51" s="43"/>
      <c r="I51" s="44">
        <f t="shared" si="1"/>
        <v>0</v>
      </c>
    </row>
    <row r="52" spans="1:18" s="1" customFormat="1" ht="97.5" customHeight="1" x14ac:dyDescent="0.25">
      <c r="A52" s="40" t="s">
        <v>77</v>
      </c>
      <c r="B52" s="104" t="s">
        <v>72</v>
      </c>
      <c r="C52" s="104"/>
      <c r="D52" s="104"/>
      <c r="E52" s="104"/>
      <c r="F52" s="41" t="s">
        <v>24</v>
      </c>
      <c r="G52" s="42">
        <v>20</v>
      </c>
      <c r="H52" s="43"/>
      <c r="I52" s="44">
        <f t="shared" si="1"/>
        <v>0</v>
      </c>
    </row>
    <row r="53" spans="1:18" s="1" customFormat="1" ht="85.5" customHeight="1" x14ac:dyDescent="0.25">
      <c r="A53" s="40" t="s">
        <v>79</v>
      </c>
      <c r="B53" s="104" t="s">
        <v>74</v>
      </c>
      <c r="C53" s="104"/>
      <c r="D53" s="104"/>
      <c r="E53" s="104"/>
      <c r="F53" s="41" t="s">
        <v>24</v>
      </c>
      <c r="G53" s="42">
        <v>20</v>
      </c>
      <c r="H53" s="43"/>
      <c r="I53" s="44">
        <f t="shared" si="1"/>
        <v>0</v>
      </c>
    </row>
    <row r="54" spans="1:18" s="1" customFormat="1" ht="42" customHeight="1" x14ac:dyDescent="0.25">
      <c r="A54" s="40" t="s">
        <v>81</v>
      </c>
      <c r="B54" s="104" t="s">
        <v>76</v>
      </c>
      <c r="C54" s="104"/>
      <c r="D54" s="104"/>
      <c r="E54" s="104"/>
      <c r="F54" s="41" t="s">
        <v>24</v>
      </c>
      <c r="G54" s="42">
        <v>18</v>
      </c>
      <c r="H54" s="43"/>
      <c r="I54" s="44">
        <f t="shared" si="1"/>
        <v>0</v>
      </c>
    </row>
    <row r="55" spans="1:18" s="1" customFormat="1" ht="58.5" customHeight="1" x14ac:dyDescent="0.25">
      <c r="A55" s="40" t="s">
        <v>83</v>
      </c>
      <c r="B55" s="104" t="s">
        <v>134</v>
      </c>
      <c r="C55" s="104"/>
      <c r="D55" s="104"/>
      <c r="E55" s="104"/>
      <c r="F55" s="41" t="s">
        <v>21</v>
      </c>
      <c r="G55" s="42">
        <v>16</v>
      </c>
      <c r="H55" s="43"/>
      <c r="I55" s="44">
        <f t="shared" si="1"/>
        <v>0</v>
      </c>
    </row>
    <row r="56" spans="1:18" s="1" customFormat="1" ht="58.5" customHeight="1" x14ac:dyDescent="0.25">
      <c r="A56" s="40" t="s">
        <v>126</v>
      </c>
      <c r="B56" s="104" t="s">
        <v>78</v>
      </c>
      <c r="C56" s="104"/>
      <c r="D56" s="104"/>
      <c r="E56" s="104"/>
      <c r="F56" s="41" t="s">
        <v>21</v>
      </c>
      <c r="G56" s="42">
        <v>2</v>
      </c>
      <c r="H56" s="43"/>
      <c r="I56" s="44">
        <f t="shared" ref="I56" si="2">G56*H56</f>
        <v>0</v>
      </c>
    </row>
    <row r="57" spans="1:18" s="1" customFormat="1" ht="28.5" customHeight="1" x14ac:dyDescent="0.25">
      <c r="A57" s="40" t="s">
        <v>127</v>
      </c>
      <c r="B57" s="104" t="s">
        <v>80</v>
      </c>
      <c r="C57" s="104"/>
      <c r="D57" s="104"/>
      <c r="E57" s="104"/>
      <c r="F57" s="41" t="s">
        <v>24</v>
      </c>
      <c r="G57" s="42">
        <v>158.5</v>
      </c>
      <c r="H57" s="43"/>
      <c r="I57" s="44">
        <f t="shared" si="1"/>
        <v>0</v>
      </c>
    </row>
    <row r="58" spans="1:18" s="1" customFormat="1" ht="40.5" customHeight="1" x14ac:dyDescent="0.25">
      <c r="A58" s="40" t="s">
        <v>101</v>
      </c>
      <c r="B58" s="104" t="s">
        <v>82</v>
      </c>
      <c r="C58" s="104"/>
      <c r="D58" s="104"/>
      <c r="E58" s="104"/>
      <c r="F58" s="41" t="s">
        <v>24</v>
      </c>
      <c r="G58" s="42">
        <v>158.5</v>
      </c>
      <c r="H58" s="43"/>
      <c r="I58" s="44">
        <f t="shared" si="1"/>
        <v>0</v>
      </c>
    </row>
    <row r="59" spans="1:18" s="1" customFormat="1" ht="54" customHeight="1" x14ac:dyDescent="0.25">
      <c r="A59" s="40" t="s">
        <v>102</v>
      </c>
      <c r="B59" s="104" t="s">
        <v>107</v>
      </c>
      <c r="C59" s="104"/>
      <c r="D59" s="104"/>
      <c r="E59" s="104"/>
      <c r="F59" s="41" t="s">
        <v>3</v>
      </c>
      <c r="G59" s="42" t="s">
        <v>3</v>
      </c>
      <c r="H59" s="43"/>
      <c r="I59" s="44">
        <f>SUM(I44:I58)*0.1</f>
        <v>0</v>
      </c>
    </row>
    <row r="60" spans="1:18" s="1" customFormat="1" x14ac:dyDescent="0.25">
      <c r="A60" s="46"/>
      <c r="B60" s="101" t="s">
        <v>84</v>
      </c>
      <c r="C60" s="101"/>
      <c r="D60" s="101"/>
      <c r="E60" s="101"/>
      <c r="F60" s="19"/>
      <c r="G60" s="20"/>
      <c r="H60" s="22" t="s">
        <v>59</v>
      </c>
      <c r="I60" s="22">
        <f>SUM(I44:I59)</f>
        <v>0</v>
      </c>
    </row>
    <row r="61" spans="1:18" s="1" customFormat="1" x14ac:dyDescent="0.25">
      <c r="A61" s="46"/>
      <c r="B61" s="47"/>
      <c r="C61" s="47"/>
      <c r="D61" s="47"/>
      <c r="E61" s="47"/>
      <c r="F61" s="19"/>
      <c r="G61" s="20"/>
      <c r="H61" s="22"/>
      <c r="I61" s="22"/>
    </row>
    <row r="62" spans="1:18" s="1" customFormat="1" x14ac:dyDescent="0.25">
      <c r="A62" s="49"/>
      <c r="B62" s="17"/>
      <c r="C62" s="17"/>
      <c r="D62" s="17"/>
      <c r="E62" s="19"/>
      <c r="F62" s="20"/>
      <c r="G62" s="22"/>
      <c r="H62" s="22"/>
      <c r="I62" s="48"/>
    </row>
    <row r="63" spans="1:18" s="1" customFormat="1" x14ac:dyDescent="0.25">
      <c r="A63" s="102" t="s">
        <v>128</v>
      </c>
      <c r="B63" s="102"/>
      <c r="C63" s="102"/>
      <c r="D63" s="102"/>
      <c r="E63" s="102"/>
      <c r="F63" s="102"/>
      <c r="G63" s="102"/>
      <c r="H63" s="102"/>
      <c r="I63" s="34"/>
      <c r="J63" s="27"/>
      <c r="K63" s="27"/>
      <c r="L63" s="27"/>
      <c r="M63" s="27"/>
      <c r="N63" s="27"/>
      <c r="O63" s="27"/>
      <c r="P63" s="27"/>
      <c r="Q63" s="27"/>
      <c r="R63" s="27"/>
    </row>
    <row r="64" spans="1:18" s="1" customFormat="1" x14ac:dyDescent="0.25">
      <c r="A64" s="102" t="s">
        <v>11</v>
      </c>
      <c r="B64" s="102"/>
      <c r="C64" s="102"/>
      <c r="D64" s="102"/>
      <c r="E64" s="102"/>
      <c r="F64" s="102"/>
      <c r="G64" s="102"/>
      <c r="H64" s="102"/>
      <c r="I64" s="34"/>
      <c r="J64" s="27"/>
      <c r="K64" s="27"/>
      <c r="L64" s="27"/>
      <c r="M64" s="27"/>
      <c r="N64" s="27"/>
      <c r="O64" s="27"/>
      <c r="P64" s="27"/>
      <c r="Q64" s="27"/>
      <c r="R64" s="27"/>
    </row>
    <row r="65" spans="1:18" s="1" customFormat="1" ht="15" customHeight="1" x14ac:dyDescent="0.25">
      <c r="A65" s="46"/>
      <c r="B65" s="47"/>
      <c r="C65" s="47"/>
      <c r="D65" s="47"/>
      <c r="E65" s="47"/>
      <c r="F65" s="19"/>
      <c r="G65" s="20"/>
      <c r="H65" s="22"/>
      <c r="I65" s="22"/>
      <c r="J65" s="27"/>
      <c r="K65" s="27"/>
      <c r="L65" s="27"/>
      <c r="M65" s="27"/>
      <c r="N65" s="27"/>
      <c r="O65" s="27"/>
      <c r="P65" s="27"/>
      <c r="Q65" s="27"/>
      <c r="R65" s="27"/>
    </row>
    <row r="66" spans="1:18" s="1" customFormat="1" ht="19.5" customHeight="1" x14ac:dyDescent="0.25">
      <c r="A66" s="36" t="s">
        <v>13</v>
      </c>
      <c r="B66" s="103" t="s">
        <v>14</v>
      </c>
      <c r="C66" s="103"/>
      <c r="D66" s="103"/>
      <c r="E66" s="103"/>
      <c r="F66" s="37" t="s">
        <v>15</v>
      </c>
      <c r="G66" s="38" t="s">
        <v>16</v>
      </c>
      <c r="H66" s="39" t="s">
        <v>17</v>
      </c>
      <c r="I66" s="39" t="s">
        <v>18</v>
      </c>
      <c r="J66" s="27"/>
      <c r="K66" s="27"/>
      <c r="L66" s="27"/>
      <c r="M66" s="27"/>
      <c r="N66" s="27"/>
      <c r="O66" s="27"/>
      <c r="P66" s="27"/>
      <c r="Q66" s="27"/>
      <c r="R66" s="27"/>
    </row>
    <row r="67" spans="1:18" s="1" customFormat="1" ht="16.5" customHeight="1" x14ac:dyDescent="0.25">
      <c r="A67" s="40" t="s">
        <v>85</v>
      </c>
      <c r="B67" s="104" t="s">
        <v>86</v>
      </c>
      <c r="C67" s="104"/>
      <c r="D67" s="104"/>
      <c r="E67" s="104"/>
      <c r="F67" s="41" t="s">
        <v>24</v>
      </c>
      <c r="G67" s="42">
        <v>160</v>
      </c>
      <c r="H67" s="43"/>
      <c r="I67" s="44">
        <f>G67*H67</f>
        <v>0</v>
      </c>
      <c r="J67" s="27"/>
      <c r="K67" s="27"/>
      <c r="L67" s="27"/>
      <c r="M67" s="27"/>
      <c r="N67" s="27"/>
      <c r="O67" s="27"/>
      <c r="P67" s="27"/>
      <c r="Q67" s="27"/>
      <c r="R67" s="27"/>
    </row>
    <row r="68" spans="1:18" s="1" customFormat="1" ht="16.5" customHeight="1" x14ac:dyDescent="0.25">
      <c r="A68" s="40" t="s">
        <v>87</v>
      </c>
      <c r="B68" s="104" t="s">
        <v>88</v>
      </c>
      <c r="C68" s="104"/>
      <c r="D68" s="104"/>
      <c r="E68" s="104"/>
      <c r="F68" s="41" t="s">
        <v>24</v>
      </c>
      <c r="G68" s="42">
        <v>150</v>
      </c>
      <c r="H68" s="43"/>
      <c r="I68" s="44">
        <f t="shared" ref="I68:I75" si="3">G68*H68</f>
        <v>0</v>
      </c>
      <c r="J68" s="27"/>
      <c r="K68" s="27"/>
      <c r="L68" s="27"/>
      <c r="M68" s="27"/>
      <c r="N68" s="27"/>
      <c r="O68" s="27"/>
      <c r="P68" s="27"/>
      <c r="Q68" s="27"/>
      <c r="R68" s="27"/>
    </row>
    <row r="69" spans="1:18" s="1" customFormat="1" ht="16.5" customHeight="1" x14ac:dyDescent="0.25">
      <c r="A69" s="40" t="s">
        <v>89</v>
      </c>
      <c r="B69" s="104" t="s">
        <v>108</v>
      </c>
      <c r="C69" s="104"/>
      <c r="D69" s="104"/>
      <c r="E69" s="104"/>
      <c r="F69" s="41" t="s">
        <v>24</v>
      </c>
      <c r="G69" s="42">
        <v>5</v>
      </c>
      <c r="H69" s="43"/>
      <c r="I69" s="44">
        <f>G69*H69</f>
        <v>0</v>
      </c>
      <c r="J69" s="27"/>
      <c r="K69" s="27"/>
      <c r="L69" s="27"/>
      <c r="M69" s="27"/>
      <c r="N69" s="27"/>
      <c r="O69" s="27"/>
      <c r="P69" s="27"/>
      <c r="Q69" s="27"/>
      <c r="R69" s="27"/>
    </row>
    <row r="70" spans="1:18" s="1" customFormat="1" ht="55.5" customHeight="1" x14ac:dyDescent="0.25">
      <c r="A70" s="40" t="s">
        <v>90</v>
      </c>
      <c r="B70" s="104" t="s">
        <v>137</v>
      </c>
      <c r="C70" s="104"/>
      <c r="D70" s="104"/>
      <c r="E70" s="104"/>
      <c r="F70" s="41" t="s">
        <v>21</v>
      </c>
      <c r="G70" s="42">
        <v>18</v>
      </c>
      <c r="H70" s="43"/>
      <c r="I70" s="44">
        <f t="shared" ref="I70:I71" si="4">G70*H70</f>
        <v>0</v>
      </c>
      <c r="J70" s="7"/>
      <c r="K70" s="7"/>
      <c r="L70" s="7"/>
      <c r="M70" s="27"/>
      <c r="N70" s="27"/>
      <c r="O70" s="27"/>
      <c r="P70" s="27"/>
      <c r="Q70" s="27"/>
      <c r="R70" s="27"/>
    </row>
    <row r="71" spans="1:18" s="1" customFormat="1" ht="55.5" customHeight="1" x14ac:dyDescent="0.25">
      <c r="A71" s="40" t="s">
        <v>91</v>
      </c>
      <c r="B71" s="104" t="s">
        <v>139</v>
      </c>
      <c r="C71" s="104"/>
      <c r="D71" s="104"/>
      <c r="E71" s="104"/>
      <c r="F71" s="41" t="s">
        <v>21</v>
      </c>
      <c r="G71" s="42">
        <v>0</v>
      </c>
      <c r="H71" s="43"/>
      <c r="I71" s="44">
        <f t="shared" si="4"/>
        <v>0</v>
      </c>
      <c r="J71" s="7"/>
      <c r="K71" s="7"/>
      <c r="L71" s="7"/>
      <c r="M71" s="27"/>
      <c r="N71" s="27"/>
      <c r="O71" s="27"/>
      <c r="P71" s="27"/>
      <c r="Q71" s="27"/>
      <c r="R71" s="27"/>
    </row>
    <row r="72" spans="1:18" s="1" customFormat="1" ht="43.5" customHeight="1" x14ac:dyDescent="0.25">
      <c r="A72" s="40" t="s">
        <v>93</v>
      </c>
      <c r="B72" s="104" t="s">
        <v>92</v>
      </c>
      <c r="C72" s="104"/>
      <c r="D72" s="104"/>
      <c r="E72" s="104"/>
      <c r="F72" s="41" t="s">
        <v>21</v>
      </c>
      <c r="G72" s="42">
        <v>16</v>
      </c>
      <c r="H72" s="43"/>
      <c r="I72" s="44">
        <f t="shared" si="3"/>
        <v>0</v>
      </c>
      <c r="J72" s="7"/>
      <c r="K72" s="7"/>
      <c r="L72" s="27"/>
      <c r="M72" s="27"/>
      <c r="N72" s="27"/>
      <c r="O72" s="27"/>
      <c r="P72" s="27"/>
      <c r="Q72" s="27"/>
      <c r="R72" s="27"/>
    </row>
    <row r="73" spans="1:18" s="1" customFormat="1" ht="43.5" customHeight="1" x14ac:dyDescent="0.25">
      <c r="A73" s="40" t="s">
        <v>95</v>
      </c>
      <c r="B73" s="104" t="s">
        <v>135</v>
      </c>
      <c r="C73" s="104"/>
      <c r="D73" s="104"/>
      <c r="E73" s="104"/>
      <c r="F73" s="41" t="s">
        <v>21</v>
      </c>
      <c r="G73" s="42">
        <v>2</v>
      </c>
      <c r="H73" s="43"/>
      <c r="I73" s="44">
        <f t="shared" ref="I73" si="5">G73*H73</f>
        <v>0</v>
      </c>
      <c r="J73" s="7"/>
      <c r="K73" s="7"/>
      <c r="L73" s="27"/>
      <c r="M73" s="27"/>
      <c r="N73" s="27"/>
      <c r="O73" s="27"/>
      <c r="P73" s="27"/>
      <c r="Q73" s="27"/>
      <c r="R73" s="27"/>
    </row>
    <row r="74" spans="1:18" s="1" customFormat="1" ht="28.5" customHeight="1" x14ac:dyDescent="0.25">
      <c r="A74" s="40" t="s">
        <v>97</v>
      </c>
      <c r="B74" s="104" t="s">
        <v>94</v>
      </c>
      <c r="C74" s="104"/>
      <c r="D74" s="104"/>
      <c r="E74" s="104"/>
      <c r="F74" s="41" t="s">
        <v>21</v>
      </c>
      <c r="G74" s="42">
        <v>36</v>
      </c>
      <c r="H74" s="43"/>
      <c r="I74" s="44">
        <f t="shared" si="3"/>
        <v>0</v>
      </c>
    </row>
    <row r="75" spans="1:18" s="1" customFormat="1" x14ac:dyDescent="0.25">
      <c r="A75" s="40" t="s">
        <v>130</v>
      </c>
      <c r="B75" s="105" t="s">
        <v>96</v>
      </c>
      <c r="C75" s="105"/>
      <c r="D75" s="105"/>
      <c r="E75" s="105"/>
      <c r="F75" s="41" t="s">
        <v>21</v>
      </c>
      <c r="G75" s="42">
        <v>1</v>
      </c>
      <c r="H75" s="43"/>
      <c r="I75" s="44">
        <f t="shared" si="3"/>
        <v>0</v>
      </c>
    </row>
    <row r="76" spans="1:18" s="1" customFormat="1" ht="54" customHeight="1" x14ac:dyDescent="0.25">
      <c r="A76" s="40" t="s">
        <v>136</v>
      </c>
      <c r="B76" s="104" t="s">
        <v>98</v>
      </c>
      <c r="C76" s="104"/>
      <c r="D76" s="104"/>
      <c r="E76" s="104"/>
      <c r="F76" s="41"/>
      <c r="G76" s="42"/>
      <c r="H76" s="43"/>
      <c r="I76" s="44">
        <f>SUM(I67:I74)*0.1</f>
        <v>0</v>
      </c>
    </row>
    <row r="77" spans="1:18" s="1" customFormat="1" x14ac:dyDescent="0.25">
      <c r="A77" s="46"/>
      <c r="B77" s="108" t="s">
        <v>99</v>
      </c>
      <c r="C77" s="108"/>
      <c r="D77" s="108"/>
      <c r="E77" s="108"/>
      <c r="F77" s="51"/>
      <c r="G77" s="52"/>
      <c r="H77" s="53" t="s">
        <v>59</v>
      </c>
      <c r="I77" s="53">
        <f>SUM(I67:I76)</f>
        <v>0</v>
      </c>
    </row>
    <row r="78" spans="1:18" ht="15" x14ac:dyDescent="0.25">
      <c r="A78" s="46"/>
      <c r="B78" s="47"/>
      <c r="C78" s="47"/>
      <c r="D78" s="47"/>
      <c r="E78" s="47"/>
      <c r="F78" s="19"/>
      <c r="G78" s="20"/>
      <c r="H78" s="22"/>
      <c r="I78" s="22"/>
    </row>
  </sheetData>
  <mergeCells count="61">
    <mergeCell ref="A5:B5"/>
    <mergeCell ref="A2:I2"/>
    <mergeCell ref="B23:E23"/>
    <mergeCell ref="A7:B7"/>
    <mergeCell ref="A9:B9"/>
    <mergeCell ref="A14:H14"/>
    <mergeCell ref="A15:H15"/>
    <mergeCell ref="B17:E17"/>
    <mergeCell ref="B18:E18"/>
    <mergeCell ref="B19:E19"/>
    <mergeCell ref="B20:E20"/>
    <mergeCell ref="B21:E21"/>
    <mergeCell ref="B22:E22"/>
    <mergeCell ref="B52:E52"/>
    <mergeCell ref="B59:E59"/>
    <mergeCell ref="B60:E60"/>
    <mergeCell ref="A40:H40"/>
    <mergeCell ref="B26:E26"/>
    <mergeCell ref="B27:E27"/>
    <mergeCell ref="B28:E28"/>
    <mergeCell ref="B29:E29"/>
    <mergeCell ref="B30:E30"/>
    <mergeCell ref="B31:E31"/>
    <mergeCell ref="B32:E32"/>
    <mergeCell ref="B34:E34"/>
    <mergeCell ref="B35:E35"/>
    <mergeCell ref="B36:E36"/>
    <mergeCell ref="B37:E37"/>
    <mergeCell ref="B33:E33"/>
    <mergeCell ref="B24:E24"/>
    <mergeCell ref="B25:E25"/>
    <mergeCell ref="B56:E56"/>
    <mergeCell ref="B67:E67"/>
    <mergeCell ref="B68:E68"/>
    <mergeCell ref="B53:E53"/>
    <mergeCell ref="A41:H41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73:E73"/>
    <mergeCell ref="B77:E77"/>
    <mergeCell ref="B70:E70"/>
    <mergeCell ref="B71:E71"/>
    <mergeCell ref="B72:E72"/>
    <mergeCell ref="B74:E74"/>
    <mergeCell ref="B75:E75"/>
    <mergeCell ref="B76:E76"/>
    <mergeCell ref="B69:E69"/>
    <mergeCell ref="B54:E54"/>
    <mergeCell ref="B55:E55"/>
    <mergeCell ref="B57:E57"/>
    <mergeCell ref="B58:E58"/>
    <mergeCell ref="A63:H63"/>
    <mergeCell ref="A64:H64"/>
    <mergeCell ref="B66:E66"/>
  </mergeCells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Prva stran vod.HP</vt:lpstr>
      <vt:lpstr>Rekapitulacija vod.HP</vt:lpstr>
      <vt:lpstr>popis vod. HP Župančičeva</vt:lpstr>
      <vt:lpstr>popis vod. HP Prešernova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Kocjancic</dc:creator>
  <cp:lastModifiedBy>Marko Kocjancic</cp:lastModifiedBy>
  <dcterms:created xsi:type="dcterms:W3CDTF">2020-05-12T15:40:09Z</dcterms:created>
  <dcterms:modified xsi:type="dcterms:W3CDTF">2020-05-13T07:41:51Z</dcterms:modified>
</cp:coreProperties>
</file>