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F:\PravnoKadrovskeZadeve\SPKZVodja\splošni sektor\javni razpisi-ja\javni razpisi 2021\Posamezna gradbean dela\FINAL\"/>
    </mc:Choice>
  </mc:AlternateContent>
  <xr:revisionPtr revIDLastSave="0" documentId="13_ncr:1_{1F9DFA6E-3DFD-4A14-9719-2FC41E8FB897}" xr6:coauthVersionLast="46" xr6:coauthVersionMax="46" xr10:uidLastSave="{00000000-0000-0000-0000-000000000000}"/>
  <bookViews>
    <workbookView xWindow="-120" yWindow="-120" windowWidth="29040" windowHeight="15840" xr2:uid="{00000000-000D-0000-FFFF-FFFF00000000}"/>
  </bookViews>
  <sheets>
    <sheet name="1" sheetId="1" r:id="rId1"/>
  </sheets>
  <definedNames>
    <definedName name="_xlnm.Print_Area" localSheetId="0">'1'!$A$1:$M$68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1" l="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 i="1"/>
  <c r="Q30" i="1"/>
  <c r="Q34" i="1"/>
  <c r="M56" i="1" l="1"/>
  <c r="M52" i="1"/>
  <c r="M48" i="1"/>
  <c r="M44" i="1"/>
  <c r="M40" i="1"/>
  <c r="M36" i="1"/>
  <c r="M32" i="1"/>
  <c r="M28" i="1"/>
  <c r="M55" i="1"/>
  <c r="M51" i="1"/>
  <c r="M47" i="1"/>
  <c r="M43" i="1"/>
  <c r="M39" i="1"/>
  <c r="M35" i="1"/>
  <c r="M31" i="1"/>
  <c r="M27" i="1"/>
  <c r="M23" i="1"/>
  <c r="M19" i="1"/>
  <c r="M15" i="1"/>
  <c r="M11" i="1"/>
  <c r="M7" i="1"/>
  <c r="M13" i="1"/>
  <c r="M24" i="1"/>
  <c r="M16" i="1"/>
  <c r="M21" i="1"/>
  <c r="M58" i="1"/>
  <c r="M54" i="1"/>
  <c r="M50" i="1"/>
  <c r="M46" i="1"/>
  <c r="M42" i="1"/>
  <c r="M38" i="1"/>
  <c r="M34" i="1"/>
  <c r="M30" i="1"/>
  <c r="M8" i="1"/>
  <c r="M57" i="1"/>
  <c r="M53" i="1"/>
  <c r="M49" i="1"/>
  <c r="M45" i="1"/>
  <c r="M41" i="1"/>
  <c r="M37" i="1"/>
  <c r="M33" i="1"/>
  <c r="M29" i="1"/>
  <c r="M25" i="1"/>
  <c r="M17" i="1"/>
  <c r="M9" i="1"/>
  <c r="M26" i="1"/>
  <c r="M18" i="1"/>
  <c r="M10" i="1"/>
  <c r="M20" i="1"/>
  <c r="M12" i="1"/>
  <c r="M22" i="1"/>
  <c r="M14" i="1"/>
  <c r="M6" i="1"/>
  <c r="M5" i="1"/>
  <c r="H9" i="1"/>
  <c r="M59" i="1" l="1"/>
  <c r="P6" i="1"/>
  <c r="Q6" i="1" s="1"/>
  <c r="P8" i="1"/>
  <c r="Q8" i="1" s="1"/>
  <c r="P42" i="1"/>
  <c r="Q42" i="1" s="1"/>
  <c r="P38" i="1"/>
  <c r="Q38" i="1" s="1"/>
  <c r="P17" i="1"/>
  <c r="Q17" i="1" s="1"/>
  <c r="P13" i="1"/>
  <c r="Q13" i="1" s="1"/>
  <c r="P55" i="1"/>
  <c r="Q55" i="1" s="1"/>
  <c r="P28" i="1"/>
  <c r="Q28" i="1" s="1"/>
  <c r="P46" i="1"/>
  <c r="Q46" i="1" s="1"/>
  <c r="P37" i="1"/>
  <c r="Q37" i="1" s="1"/>
  <c r="P5" i="1"/>
  <c r="Q5" i="1" s="1"/>
  <c r="P54" i="1"/>
  <c r="Q54" i="1" s="1"/>
  <c r="P23" i="1"/>
  <c r="Q23" i="1" s="1"/>
  <c r="P15" i="1"/>
  <c r="Q15" i="1" s="1"/>
  <c r="P50" i="1"/>
  <c r="Q50" i="1" s="1"/>
  <c r="P52" i="1"/>
  <c r="Q52" i="1" s="1"/>
  <c r="P33" i="1"/>
  <c r="Q33" i="1" s="1"/>
  <c r="P48" i="1"/>
  <c r="Q48" i="1" s="1"/>
  <c r="P40" i="1"/>
  <c r="Q40" i="1" s="1"/>
  <c r="P44" i="1"/>
  <c r="Q44" i="1" s="1"/>
  <c r="P32" i="1"/>
  <c r="Q32" i="1" s="1"/>
  <c r="P58" i="1"/>
  <c r="Q58" i="1" s="1"/>
  <c r="P53" i="1"/>
  <c r="Q53" i="1" s="1"/>
  <c r="P7" i="1"/>
  <c r="Q7" i="1" s="1"/>
  <c r="P43" i="1" l="1"/>
  <c r="Q43" i="1" s="1"/>
  <c r="P21" i="1"/>
  <c r="Q21" i="1" s="1"/>
  <c r="P16" i="1"/>
  <c r="Q16" i="1" s="1"/>
  <c r="P14" i="1"/>
  <c r="Q14" i="1" s="1"/>
  <c r="P29" i="1"/>
  <c r="Q29" i="1" s="1"/>
  <c r="P31" i="1"/>
  <c r="Q31" i="1" s="1"/>
  <c r="P20" i="1"/>
  <c r="Q20" i="1" s="1"/>
  <c r="P35" i="1"/>
  <c r="Q35" i="1" s="1"/>
  <c r="P9" i="1"/>
  <c r="Q9" i="1" s="1"/>
  <c r="P19" i="1"/>
  <c r="Q19" i="1" s="1"/>
  <c r="P18" i="1"/>
  <c r="Q18" i="1" s="1"/>
  <c r="P51" i="1"/>
  <c r="Q51" i="1" s="1"/>
  <c r="P36" i="1"/>
  <c r="Q36" i="1" s="1"/>
  <c r="P24" i="1"/>
  <c r="Q24" i="1" s="1"/>
  <c r="P47" i="1"/>
  <c r="Q47" i="1" s="1"/>
  <c r="P41" i="1"/>
  <c r="Q41" i="1" s="1"/>
  <c r="P25" i="1"/>
  <c r="Q25" i="1" s="1"/>
  <c r="P56" i="1"/>
  <c r="Q56" i="1" s="1"/>
  <c r="P22" i="1"/>
  <c r="Q22" i="1" s="1"/>
  <c r="P57" i="1"/>
  <c r="Q57" i="1" s="1"/>
  <c r="P49" i="1"/>
  <c r="Q49" i="1" s="1"/>
  <c r="P12" i="1"/>
  <c r="Q12" i="1" s="1"/>
  <c r="P11" i="1"/>
  <c r="Q11" i="1" s="1"/>
  <c r="P45" i="1"/>
  <c r="Q45" i="1" s="1"/>
  <c r="P27" i="1"/>
  <c r="Q27" i="1" s="1"/>
  <c r="P26" i="1"/>
  <c r="Q26" i="1" s="1"/>
  <c r="P39" i="1"/>
  <c r="Q39" i="1" s="1"/>
  <c r="P10" i="1"/>
  <c r="Q10" i="1" s="1"/>
</calcChain>
</file>

<file path=xl/sharedStrings.xml><?xml version="1.0" encoding="utf-8"?>
<sst xmlns="http://schemas.openxmlformats.org/spreadsheetml/2006/main" count="128" uniqueCount="78">
  <si>
    <t>m</t>
  </si>
  <si>
    <t>postavitev pokrova revizijskega jaška na niveleto terena (dvig ali znižanje), vključno z vsemi deli in potrebnim materialom; dvig oz. spust do 0,5 m</t>
  </si>
  <si>
    <t>v neutrjeni površini</t>
  </si>
  <si>
    <t>v makadamskem cestišču</t>
  </si>
  <si>
    <t>kos</t>
  </si>
  <si>
    <t>v asfaltu (rušenje asfalta in odvoz na trajno deponijo je vključena v ceno, asfaltiranje po končanih delih pa ne)</t>
  </si>
  <si>
    <t>m3</t>
  </si>
  <si>
    <t>dobava in vgradnja cestnih robnikov</t>
  </si>
  <si>
    <t>ura</t>
  </si>
  <si>
    <t>delavec</t>
  </si>
  <si>
    <t>enota mere</t>
  </si>
  <si>
    <t>SKUPAJ</t>
  </si>
  <si>
    <t>m2</t>
  </si>
  <si>
    <t>odstranitev in ponovna namestitev granitnih kock - linijskih</t>
  </si>
  <si>
    <t>odstranitev in ponovna namestitev betonskih ali granitnih robnikov - linijskih</t>
  </si>
  <si>
    <t>čiščenje (po potrebi pranje) in pospravljanje po končanih delih in vzpostavitev v prvotno stanje</t>
  </si>
  <si>
    <t>humusiranje in zatravitev zelenic brez dobave humusa</t>
  </si>
  <si>
    <t>humusiranje in zatravitev zelenic z dobavo humusa</t>
  </si>
  <si>
    <t>črpanje vode z motorno črpalko</t>
  </si>
  <si>
    <t>tovorno vozilo z voznikom</t>
  </si>
  <si>
    <t>SPP = standardni Proctor postopek</t>
  </si>
  <si>
    <t>zap. št.</t>
  </si>
  <si>
    <t>specifikacija storitve</t>
  </si>
  <si>
    <t>zavarovanje gradbišča s prometnimi, oz. svetlobnimi znaki (enostavna tipska zapora do 10 znakov)</t>
  </si>
  <si>
    <t>rezanje in rušenje asfalta ali betona do 18 cm z odvozom na deponijo in plačilo takse</t>
  </si>
  <si>
    <t>nalaganje, prevoz in razkladanje cevi do dolžine 6 m dimenzije do DN300 ali kolut PEHD cevi do d125 mm (vožnja do 10 ton na razdalji do 20 km)</t>
  </si>
  <si>
    <t>spuščanje elementov v gradbeno jamo teže do 200 kg (do globine 2m)</t>
  </si>
  <si>
    <t>bager z udarnim kladivom (do 9 ton) s strojnikom</t>
  </si>
  <si>
    <t>POPIS GRADBENIH DEL ZA VZDRŽEVALNA DELA NA VODOVODU IN KANALIZACIJI</t>
  </si>
  <si>
    <t>planirana količina A</t>
  </si>
  <si>
    <t>+25%</t>
  </si>
  <si>
    <t>+30%</t>
  </si>
  <si>
    <t>-20%</t>
  </si>
  <si>
    <t>planirana količina B</t>
  </si>
  <si>
    <t>planirana količina C</t>
  </si>
  <si>
    <t>postavitev cestnih kap do fi200 na višino (material se naroči in dvigne v skladišču naročnika)</t>
  </si>
  <si>
    <t>dostava in vgradnja škarpnikov do dim. 40/40 cm vključno s pripravo terena višine do 2,5 m (material se naroči in dvigne v skladišču naročnika)</t>
  </si>
  <si>
    <t>izkop, obbetoniranje in vgradnja RF okvirja za dvoriščna enokrilna ograjna vrata in izkop, postavitev in obbetoniranje betonskih stebrov ograje okrog objektov (material se naroči in dvigne v skladišču naročnika)</t>
  </si>
  <si>
    <t>izkop, obbetoniranje in postavitev RF zračnikov na vodohranih vključno s popravilom HI in TI na mestu preboja za zračnik in zazidavo znotraj v vodohranu (material se naroči in dvigne v skladišču naročnika)</t>
  </si>
  <si>
    <t>dobava in polaganje toplotne izolacije deb. 5 cm - stirodur</t>
  </si>
  <si>
    <t>zidanje sten z dobavo "H" blokov vključno z betoniranjem in horizontalno in vertikalno armaturo (za vence objektov in stene jaškov)</t>
  </si>
  <si>
    <t>izdelava tlaka iz tlakovcev ali pranih plošč (odstranitev in namestitev)</t>
  </si>
  <si>
    <t>strojni izkop za vodovod vključno z obsipom in dobavo gramoza za obsip vodovodne cevi, zasipom gradbene jame, dobavo gramoza za utrjevanje, utrjevanje zgornjega ustroja po SPP, odvoz odvečnega materiala na deponijo brez asfaltiranja in zakoličbe ostalih vodov v terenu 3. in 4. kategorije</t>
  </si>
  <si>
    <t>strojni izkop za vodovod vključno z obsipom in dobavo gramoza za obsip vodovodne cevi, zasipom gradbene jame, dobavo gramoza za utrjevanje, utrjevanje zgornjega ustroja po SPP, odvoz odvečnega materiala na deponijo brez asfaltiranja in zakoličbe ostalih vodov v terenu 5. in 6. kategorije</t>
  </si>
  <si>
    <t>ročni izkop za vodovod vključno z obsipom in dobavo gramoza za obsip vodovodne cevi, zasipom gradbene jame, dobavo gramoza za utrjevanje, utrjevanje zgornjega ustroja po SPP, odvoz odvečnega materiala na deponijo brez asfaltiranja in zakoličbe ostalih vodov</t>
  </si>
  <si>
    <t>dobava in polaganje hidroizolacije - izotekt V4</t>
  </si>
  <si>
    <t>dobava in vgradnja betona C16/20 za betonsko posteljico, nadbetoniranje cevi, ipd.</t>
  </si>
  <si>
    <t>dobava AB razbremenilnega obroča fi 70-120 cm</t>
  </si>
  <si>
    <t>dobava AB razbremenilnega obroča fi 105-145 cm</t>
  </si>
  <si>
    <t>dobava AB razbremenilnega obroča fi 130-170 cm</t>
  </si>
  <si>
    <t>bager (1,5 do 3,5 ton) s strojnikom</t>
  </si>
  <si>
    <t>bager (4 do 9 ton) s strojnikom</t>
  </si>
  <si>
    <r>
      <rPr>
        <b/>
        <sz val="11"/>
        <rFont val="Calibri"/>
        <family val="2"/>
        <scheme val="minor"/>
      </rPr>
      <t>CENA B</t>
    </r>
    <r>
      <rPr>
        <sz val="11"/>
        <rFont val="Calibri"/>
        <family val="2"/>
        <scheme val="minor"/>
      </rPr>
      <t xml:space="preserve"> velja za dela zahtavana z odzivnim časom 120 min med rednimi delovnimi dnevi 24 ur</t>
    </r>
  </si>
  <si>
    <r>
      <rPr>
        <b/>
        <sz val="11"/>
        <rFont val="Calibri"/>
        <family val="2"/>
        <scheme val="minor"/>
      </rPr>
      <t>CENA A</t>
    </r>
    <r>
      <rPr>
        <sz val="11"/>
        <rFont val="Calibri"/>
        <family val="2"/>
        <scheme val="minor"/>
      </rPr>
      <t xml:space="preserve"> velja za  vnaprej planirano delo med 7.00 in 17.00 uro od ponedeljka do petka, naročeno do 12. ure predhodnega delovnega dne </t>
    </r>
  </si>
  <si>
    <r>
      <rPr>
        <b/>
        <sz val="11"/>
        <rFont val="Calibri"/>
        <family val="2"/>
        <scheme val="minor"/>
      </rPr>
      <t>CENA C</t>
    </r>
    <r>
      <rPr>
        <sz val="11"/>
        <rFont val="Calibri"/>
        <family val="2"/>
        <scheme val="minor"/>
      </rPr>
      <t xml:space="preserve"> velja za dela z zahtevanim odzivnim časom 120 min med dela prostimi dnevi (sobota , nedelja, prazniki dela prosti) 24 ur</t>
    </r>
  </si>
  <si>
    <t>izkop, zasip, dobava in polaganje polnostenskih PVC cevi DN 160-200 mm SN 8 izdelanih po standardu SIST EN 1401-1 na peščeno posteljico in obsuto s peskom, utrjevanje po SPP skupaj z dobavo obsipnega materiala in cevi ter odvozom odvečnega materiala na deponijo brez asfaltiranja in zakoličbe ostalih vodov</t>
  </si>
  <si>
    <t>izkop, zasip, dobava in polaganje polnostenskih PVC cevi DN 250 mm SN 8 izdelanih po standardu SIST EN 1401-1 na peščeno posteljico in obsuto s peskom, utrjevanje po SPP skupaj z dobavo obsipnega materiala in cevi ter odvozom odvečnega materiala na deponijo brez asfaltiranja in zakoličbe ostalih vodov</t>
  </si>
  <si>
    <t>zamenjava pokrova revizijskega jaška - vsa potrebna dela (dobava pokrova ustrezne dimenzije in nosilnosti iz sive ali nodularne litine vgrajenega v AB venec  ter ustreznega AB prstana se obračuna po postavkah št. 33-42).</t>
  </si>
  <si>
    <t xml:space="preserve">izdelava betonskega revizijskega jaška iz centrifugiranih armiranih betonskih cevi z gumi tesnili DN 800 mm, z izdelavo odtočne mulde v dnu in vgradnjo pokrova z vsemi deli ter pomožnimi materiali (dobava pokrova ustrezne dimenzije in nosilnosti iz sive ali nodularne litine vgrajenega v AB venec  ter ustreznega AB prstana se obračuna po postavkah št. 33-42); jašek globine do 1,5 m </t>
  </si>
  <si>
    <t xml:space="preserve">izdelava betonskega revizijskega jaška iz centrifugiranih armiranih betonskih cevi z gumi tesnili DN 1000 mm, z izdelavo odtočne mulde v dnu in vgradnjo pokrova z vsemi deli ter pomožnimi materiali (dobava pokrova ustrezne dimenzije in nosilnosti iz sive ali nodularne litine vgrajenega v AB venec  ter ustreznega AB prstana se obračuna po postavkah št. 33-42); jašek globine od 1,5 m do 2,5 m </t>
  </si>
  <si>
    <r>
      <t>dobava in postavitev poliestrskega revizijskega jaška DN 600 mm s tovarniško izdelano bazo jaška z oblikovanimi muldami in nastavkom iz armiranih poliestrskih cevi minimalne obodne togosti SN 2.500 N/m</t>
    </r>
    <r>
      <rPr>
        <sz val="12"/>
        <rFont val="Calibri"/>
        <family val="2"/>
        <scheme val="minor"/>
      </rPr>
      <t>2</t>
    </r>
    <r>
      <rPr>
        <sz val="11"/>
        <rFont val="Calibri"/>
        <family val="2"/>
        <scheme val="minor"/>
      </rPr>
      <t xml:space="preserve"> ter vgradnjo pokrova z vsemi deli in pomožnim materialom (dobava pokrova ustrezne dimenzije in nosilnosti iz sive ali nodularne litine vgrajenega v AB venec  ter ustreznega AB prstana se obračuna po postavkah št. 33-42); jašek globine do 1,0m</t>
    </r>
  </si>
  <si>
    <t>dobava in postavitev poliestrskega revizijskega jaška DN 800 mm izdelanega skladno s pridobljenim slovenskim tehničnim soglasjem (STS), s tovarniško izdelano bazo jaška z oblikovanimi muldami in nastavkom iz armiranih poliestrskih cevi minimalne obodne togosti SN 5.000 N/m2 ter vgradnjo pokrova z vsemi deli in pomožnim materialom (dobava pokrova ustrezne dimenzije in nosilnosti iz sive ali nodularne litine vgrajenega v AB venec  ter ustreznega AB prstana se obračuna po postavkah št. 33-42); jašek globine do 1,5 m</t>
  </si>
  <si>
    <t>dobava in postavitev poliestrskega revizijskega jaška DN 1000 mm izdelanega skladno s pridobljenim slovenskim tehničnim soglasjem (STS), s tovarniško izdelano bazo jaška z oblikovanimi muldami in nastavkom iz armiranih poliestrskih cevi minimalne obodne togosti SN 5.000 N/m2 ter vgradnjo pokrova z vsemi deli in pomožnim materialom (dobava pokrova ustrezne dimenzije in nosilnosti iz sive ali nodularne litine vgrajenega v AB venec  ter ustreznega AB prstana se obračuna po postavkah št. 33-42); jašek globine do 1,5 m do 2,5 m</t>
  </si>
  <si>
    <t>dobava kanalskega pokrova z  okvirjem fi600 - 400 kN (teže min.110 kg),  iz sive ali nodularne litine izdelan skladno s standardom SIST EN 124-1 in EN124-2, z ali brez ventilacijskih odprtin (najmanj 1/3 pokrovov mora biti ventiliranih), v celoti iz litine ali z betonskim vložkom (beton odporen na nizke temperature in soli za vzdrževanje cest),  z neodstranljivim protihrupnim vložkom iz poliuretana</t>
  </si>
  <si>
    <t>dobava kanalskega pokrova z  okvirjem DN 600 mm - 400 kN (teže min.110 kg),  iz sive ali nodularne litine izdelan skladno s standardom SIST EN 124-1 in EN124-2, brez zaklepa, z ali brez ventilacijskih odprtin , v celoti iz litine ali z betonskim vložkom (beton odporen na nizke temperature in soli za vzdrževanje cest),  z neodstranljivim protihrupnim vložkom iz poliuretana, vgrajen v AB venec fi 145 cm</t>
  </si>
  <si>
    <t>dobava kanalskega pokrova z  okvirjem DN 600 mm - 400 kN (teže min.110 kg),  iz sive ali nodularne litine izdelan skladno s standardom SIST EN 124-1 in EN124-2, brez zaklepa, z ali brez ventilacijskih odprtin , v celoti iz litine ali z betonskim vložkom (beton odporen na nizke temperature in soli za vzdrževanje cest),  z neodstranljivim protihrupnim vložkom iz poliuretana, vgrajen v AB venec fi 170 cm</t>
  </si>
  <si>
    <t xml:space="preserve">dobava kanalskega pokrova z  okvirjem DN 600 mm - 400 kN (teže min.160 kg) tip BEGU,  iz sive ali nodularne litine izdelan skladno s standardom SIST EN 124-1 in EN124-2, brez zaklepa,  z ali brez ventilacijskih odprtin, v celoti iz litine ali z betonskim vložkom (beton odporen na nizke temperature in soli za vzdrževanje cest),  z neodstranljivim protihrupnim vložkom iz poliuretana </t>
  </si>
  <si>
    <t>dobava teleskopskega kanalskega pokrova z  okvirjem DN 600 mm  - 400 kN (teže min.120 kg)  iz sive ali nodularne litine izdelan skladno s standardom SIST EN 124-1 in EN124-2, brez zaklepa, z ali brez ventilacijskih odprtin, v celoti iz litine ali z betonskim vložkom (beton odporen na nizke temperature in soli za vzdrževanje cest),  z neodstranljivim protihrupnim vložkom iz poliuretana</t>
  </si>
  <si>
    <t xml:space="preserve">dobava  kanalskega pokrova z  okvirjem DN 600 mm - 250 kN (hišni priključki)  iz sive ali nodularne litine izdelan skladno s standardom SIST EN 124-1 in EN124-2, z ali brez ventilacijskih odprtin, v celoti iz litine ali z betonskim vložkom (beton odporen na nizke temperature in soli za vzdrževanje cest),  vgrajen v AB venec fi 145  </t>
  </si>
  <si>
    <t xml:space="preserve">dobava  kanalskega pokrova z  okvirjem DN 600 mm - 250 kN (hišni priključki)  iz sive ali nodularne litine izdelan skladno s standardom SIST EN 124-1 in EN124-2, z ali brez ventilacijskih odprtin, v celoti iz litine ali z betonskim vložkom (beton odporen na nizke temperature in soli za vzdrževanje cest),  vgrajen v AB venec fi 120 cm  </t>
  </si>
  <si>
    <t xml:space="preserve">izdelava priključnega sklopa na javni
kanal vključno z izrezom odprtine,
izdelavo prilepnice iz dvokomponentnega poliestrskega materiala armiranega s steklenimi vlakni  ali vstavljanjem ustreznega gumi tesnila ter namestitvijo ustrezne cevi dolžine do 30 cm in
fazonskih kosov-priključek DN 160 - 200 mm </t>
  </si>
  <si>
    <t>cena A v EUR/enoto</t>
  </si>
  <si>
    <t>cena B v EUR/enoto</t>
  </si>
  <si>
    <t>cena C v EUR/enoto</t>
  </si>
  <si>
    <t>skupna vrednost A brez DDV (DxE)</t>
  </si>
  <si>
    <t>skupna vrednost B brez DDV (GxH)</t>
  </si>
  <si>
    <t>skupna vrednost C brez DDV (JxK)</t>
  </si>
  <si>
    <t>SKUPAJ SKUPNA VREDNOST A+B+C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</si>
</sst>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9" x14ac:knownFonts="1">
    <font>
      <sz val="11"/>
      <color theme="1"/>
      <name val="Calibri"/>
      <family val="2"/>
      <charset val="238"/>
      <scheme val="minor"/>
    </font>
    <font>
      <b/>
      <sz val="11"/>
      <color theme="1"/>
      <name val="Calibri"/>
      <family val="2"/>
      <charset val="238"/>
      <scheme val="minor"/>
    </font>
    <font>
      <sz val="8"/>
      <name val="Calibri"/>
      <family val="2"/>
      <charset val="238"/>
      <scheme val="minor"/>
    </font>
    <font>
      <b/>
      <sz val="14"/>
      <color theme="1"/>
      <name val="Calibri"/>
      <family val="2"/>
      <charset val="238"/>
      <scheme val="minor"/>
    </font>
    <font>
      <sz val="11"/>
      <name val="Calibri"/>
      <family val="2"/>
      <scheme val="minor"/>
    </font>
    <font>
      <b/>
      <sz val="11"/>
      <name val="Calibri"/>
      <family val="2"/>
      <scheme val="minor"/>
    </font>
    <font>
      <sz val="12"/>
      <name val="Calibri"/>
      <family val="2"/>
      <scheme val="minor"/>
    </font>
    <font>
      <b/>
      <sz val="12"/>
      <color theme="1"/>
      <name val="Calibri"/>
      <family val="2"/>
      <scheme val="minor"/>
    </font>
    <font>
      <b/>
      <sz val="12"/>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style="thin">
        <color indexed="64"/>
      </top>
      <bottom/>
      <diagonal/>
    </border>
  </borders>
  <cellStyleXfs count="1">
    <xf numFmtId="0" fontId="0" fillId="0" borderId="0"/>
  </cellStyleXfs>
  <cellXfs count="64">
    <xf numFmtId="0" fontId="0" fillId="0" borderId="0" xfId="0"/>
    <xf numFmtId="0" fontId="0" fillId="0" borderId="0" xfId="0" applyAlignment="1">
      <alignment horizontal="center"/>
    </xf>
    <xf numFmtId="0" fontId="0" fillId="0" borderId="0" xfId="0" applyAlignment="1">
      <alignment vertical="top"/>
    </xf>
    <xf numFmtId="0" fontId="1" fillId="0" borderId="0" xfId="0" applyFont="1"/>
    <xf numFmtId="164" fontId="0" fillId="0" borderId="0" xfId="0" applyNumberFormat="1"/>
    <xf numFmtId="3" fontId="0" fillId="0" borderId="0" xfId="0" applyNumberFormat="1"/>
    <xf numFmtId="0" fontId="0" fillId="0" borderId="0" xfId="0" applyAlignment="1">
      <alignment horizontal="center" vertical="top"/>
    </xf>
    <xf numFmtId="0" fontId="3" fillId="0" borderId="0" xfId="0" applyFont="1" applyAlignment="1">
      <alignment horizontal="left" vertical="top"/>
    </xf>
    <xf numFmtId="0" fontId="0" fillId="0" borderId="1" xfId="0" applyBorder="1" applyAlignment="1">
      <alignment horizontal="center" vertical="top"/>
    </xf>
    <xf numFmtId="0" fontId="0" fillId="0" borderId="0" xfId="0" applyFill="1" applyAlignment="1">
      <alignment horizontal="center" vertical="top"/>
    </xf>
    <xf numFmtId="2" fontId="0" fillId="0" borderId="0" xfId="0" applyNumberFormat="1"/>
    <xf numFmtId="2" fontId="0" fillId="0" borderId="0" xfId="0" applyNumberFormat="1" applyFill="1"/>
    <xf numFmtId="0" fontId="0" fillId="0" borderId="0" xfId="0" applyFill="1"/>
    <xf numFmtId="2" fontId="0" fillId="0" borderId="0" xfId="0" quotePrefix="1" applyNumberFormat="1" applyFill="1"/>
    <xf numFmtId="2" fontId="0" fillId="0" borderId="0" xfId="0" quotePrefix="1" applyNumberFormat="1"/>
    <xf numFmtId="1" fontId="0" fillId="0" borderId="0" xfId="0" applyNumberFormat="1"/>
    <xf numFmtId="165" fontId="0" fillId="0" borderId="0" xfId="0" applyNumberFormat="1"/>
    <xf numFmtId="2" fontId="0" fillId="2" borderId="0" xfId="0" applyNumberFormat="1" applyFill="1"/>
    <xf numFmtId="0" fontId="4" fillId="0" borderId="0" xfId="0" applyFont="1" applyAlignment="1">
      <alignment wrapText="1"/>
    </xf>
    <xf numFmtId="0" fontId="5" fillId="0" borderId="0" xfId="0" applyFont="1" applyFill="1" applyAlignment="1">
      <alignment wrapText="1"/>
    </xf>
    <xf numFmtId="0" fontId="5" fillId="0" borderId="0" xfId="0" applyFont="1" applyAlignment="1">
      <alignment wrapText="1"/>
    </xf>
    <xf numFmtId="0" fontId="4" fillId="0" borderId="0" xfId="0" applyFont="1" applyFill="1" applyAlignment="1">
      <alignment wrapText="1"/>
    </xf>
    <xf numFmtId="0" fontId="4" fillId="0" borderId="0" xfId="0" applyFont="1" applyAlignment="1">
      <alignment vertical="top" wrapText="1"/>
    </xf>
    <xf numFmtId="0" fontId="4" fillId="0" borderId="1" xfId="0" applyFont="1" applyBorder="1" applyAlignment="1">
      <alignment wrapText="1"/>
    </xf>
    <xf numFmtId="0" fontId="4" fillId="0" borderId="0" xfId="0" applyFont="1" applyFill="1" applyAlignment="1">
      <alignment vertical="top" wrapText="1"/>
    </xf>
    <xf numFmtId="0" fontId="4" fillId="0" borderId="0" xfId="0" applyFont="1" applyFill="1"/>
    <xf numFmtId="0" fontId="4" fillId="0" borderId="0" xfId="0" applyFont="1" applyAlignment="1">
      <alignment horizontal="center"/>
    </xf>
    <xf numFmtId="2" fontId="4" fillId="0" borderId="0" xfId="0" applyNumberFormat="1" applyFont="1"/>
    <xf numFmtId="3" fontId="4" fillId="0" borderId="0" xfId="0" applyNumberFormat="1" applyFont="1"/>
    <xf numFmtId="164" fontId="4" fillId="0" borderId="0" xfId="0" applyNumberFormat="1" applyFont="1"/>
    <xf numFmtId="165" fontId="4" fillId="0" borderId="0" xfId="0" applyNumberFormat="1" applyFont="1"/>
    <xf numFmtId="1" fontId="4" fillId="0" borderId="0" xfId="0" applyNumberFormat="1" applyFont="1"/>
    <xf numFmtId="0" fontId="5" fillId="0" borderId="0" xfId="0" applyFont="1"/>
    <xf numFmtId="0" fontId="4" fillId="0" borderId="0" xfId="0" applyFont="1"/>
    <xf numFmtId="3" fontId="4" fillId="0" borderId="0" xfId="0" applyNumberFormat="1" applyFont="1" applyAlignment="1">
      <alignment wrapText="1"/>
    </xf>
    <xf numFmtId="164" fontId="4" fillId="0" borderId="0" xfId="0" applyNumberFormat="1" applyFont="1" applyAlignment="1">
      <alignment wrapText="1"/>
    </xf>
    <xf numFmtId="1" fontId="4" fillId="0" borderId="0" xfId="0" applyNumberFormat="1" applyFont="1" applyAlignment="1">
      <alignment wrapText="1"/>
    </xf>
    <xf numFmtId="49" fontId="5" fillId="0" borderId="0" xfId="0" applyNumberFormat="1" applyFont="1" applyAlignment="1">
      <alignment wrapText="1"/>
    </xf>
    <xf numFmtId="49" fontId="4" fillId="0" borderId="0" xfId="0" applyNumberFormat="1" applyFont="1" applyAlignment="1">
      <alignment wrapText="1"/>
    </xf>
    <xf numFmtId="165" fontId="4" fillId="0" borderId="0" xfId="0" applyNumberFormat="1" applyFont="1" applyAlignment="1">
      <alignment wrapText="1"/>
    </xf>
    <xf numFmtId="164" fontId="5" fillId="0" borderId="0" xfId="0" applyNumberFormat="1" applyFont="1"/>
    <xf numFmtId="0" fontId="4" fillId="0" borderId="0" xfId="0" applyFont="1" applyAlignment="1">
      <alignment horizontal="center" vertical="top"/>
    </xf>
    <xf numFmtId="0" fontId="4" fillId="0" borderId="1" xfId="0" applyFont="1" applyBorder="1" applyAlignment="1">
      <alignment horizontal="center"/>
    </xf>
    <xf numFmtId="0" fontId="4" fillId="0" borderId="0" xfId="0" applyFont="1" applyAlignment="1">
      <alignment vertical="top"/>
    </xf>
    <xf numFmtId="0" fontId="4" fillId="0" borderId="0" xfId="0" applyFont="1" applyFill="1" applyAlignment="1">
      <alignment horizontal="center"/>
    </xf>
    <xf numFmtId="2" fontId="4" fillId="0" borderId="0" xfId="0" applyNumberFormat="1" applyFont="1" applyFill="1"/>
    <xf numFmtId="3" fontId="4" fillId="0" borderId="0" xfId="0" applyNumberFormat="1" applyFont="1" applyFill="1"/>
    <xf numFmtId="164" fontId="4" fillId="0" borderId="0" xfId="0" applyNumberFormat="1" applyFont="1" applyFill="1"/>
    <xf numFmtId="165" fontId="4" fillId="0" borderId="0" xfId="0" applyNumberFormat="1" applyFont="1" applyFill="1"/>
    <xf numFmtId="1" fontId="4" fillId="0" borderId="0" xfId="0" applyNumberFormat="1" applyFont="1" applyFill="1"/>
    <xf numFmtId="0" fontId="5" fillId="0" borderId="0" xfId="0" applyFont="1" applyFill="1"/>
    <xf numFmtId="9" fontId="4" fillId="0" borderId="0" xfId="0" applyNumberFormat="1" applyFont="1" applyFill="1"/>
    <xf numFmtId="2" fontId="4" fillId="0" borderId="0" xfId="0" applyNumberFormat="1" applyFont="1" applyAlignment="1">
      <alignment wrapText="1"/>
    </xf>
    <xf numFmtId="2" fontId="4" fillId="0" borderId="0" xfId="0" applyNumberFormat="1" applyFont="1" applyProtection="1">
      <protection locked="0"/>
    </xf>
    <xf numFmtId="165" fontId="4" fillId="0" borderId="0" xfId="0" applyNumberFormat="1" applyFont="1" applyAlignment="1" applyProtection="1">
      <alignment wrapText="1"/>
      <protection locked="0"/>
    </xf>
    <xf numFmtId="0" fontId="7" fillId="0" borderId="0" xfId="0" applyFont="1" applyAlignment="1">
      <alignment horizontal="center" vertical="top"/>
    </xf>
    <xf numFmtId="0" fontId="8" fillId="0" borderId="0" xfId="0" applyFont="1" applyAlignment="1">
      <alignment wrapText="1"/>
    </xf>
    <xf numFmtId="0" fontId="8" fillId="0" borderId="0" xfId="0" applyFont="1" applyAlignment="1">
      <alignment horizontal="center"/>
    </xf>
    <xf numFmtId="2" fontId="8" fillId="0" borderId="0" xfId="0" applyNumberFormat="1" applyFont="1"/>
    <xf numFmtId="3" fontId="8" fillId="0" borderId="0" xfId="0" applyNumberFormat="1" applyFont="1"/>
    <xf numFmtId="164" fontId="8" fillId="0" borderId="0" xfId="0" applyNumberFormat="1" applyFont="1"/>
    <xf numFmtId="164" fontId="8" fillId="0" borderId="0" xfId="0" applyNumberFormat="1" applyFont="1" applyFill="1"/>
    <xf numFmtId="2" fontId="7" fillId="0" borderId="0" xfId="0" applyNumberFormat="1" applyFont="1"/>
    <xf numFmtId="0" fontId="7" fillId="0" borderId="0" xfId="0" applyFont="1"/>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3"/>
  <sheetViews>
    <sheetView tabSelected="1" workbookViewId="0">
      <selection activeCell="C34" sqref="C34"/>
    </sheetView>
  </sheetViews>
  <sheetFormatPr defaultRowHeight="15" x14ac:dyDescent="0.25"/>
  <cols>
    <col min="1" max="1" width="9.140625" style="6"/>
    <col min="2" max="2" width="48.5703125" style="18" customWidth="1"/>
    <col min="3" max="3" width="12.7109375" style="1" customWidth="1"/>
    <col min="4" max="4" width="12.7109375" style="10" customWidth="1"/>
    <col min="5" max="5" width="12.7109375" style="5" customWidth="1"/>
    <col min="6" max="6" width="12.7109375" style="4" customWidth="1"/>
    <col min="7" max="7" width="12.7109375" style="16" customWidth="1"/>
    <col min="8" max="8" width="12.7109375" style="15" customWidth="1"/>
    <col min="9" max="9" width="12.7109375" style="4" customWidth="1"/>
    <col min="10" max="10" width="12.7109375" style="10" customWidth="1"/>
    <col min="11" max="11" width="12.7109375" customWidth="1"/>
    <col min="12" max="12" width="12.7109375" style="4" customWidth="1"/>
    <col min="13" max="13" width="20.140625" style="3" customWidth="1"/>
    <col min="14" max="15" width="12.7109375" customWidth="1"/>
    <col min="16" max="16" width="12.7109375" style="10" hidden="1" customWidth="1"/>
    <col min="17" max="17" width="12.7109375" hidden="1" customWidth="1"/>
  </cols>
  <sheetData>
    <row r="1" spans="1:17" ht="18.75" x14ac:dyDescent="0.25">
      <c r="A1" s="7" t="s">
        <v>28</v>
      </c>
      <c r="C1" s="26"/>
      <c r="D1" s="27"/>
      <c r="E1" s="28"/>
      <c r="F1" s="29"/>
      <c r="G1" s="30"/>
      <c r="H1" s="31"/>
      <c r="I1" s="29"/>
      <c r="J1" s="27"/>
      <c r="K1" s="29"/>
      <c r="L1" s="29"/>
      <c r="M1" s="32"/>
      <c r="N1" s="33"/>
      <c r="O1" s="33"/>
    </row>
    <row r="2" spans="1:17" ht="18.75" x14ac:dyDescent="0.25">
      <c r="A2" s="7"/>
      <c r="B2" s="19"/>
      <c r="C2" s="26"/>
      <c r="D2" s="27"/>
      <c r="E2" s="28"/>
      <c r="F2" s="29"/>
      <c r="G2" s="30"/>
      <c r="H2" s="31"/>
      <c r="I2" s="29"/>
      <c r="J2" s="27"/>
      <c r="K2" s="29"/>
      <c r="L2" s="29"/>
      <c r="M2" s="32"/>
      <c r="N2" s="33"/>
      <c r="O2" s="33"/>
    </row>
    <row r="3" spans="1:17" ht="18.75" x14ac:dyDescent="0.25">
      <c r="A3" s="7"/>
      <c r="C3" s="26"/>
      <c r="D3" s="27"/>
      <c r="E3" s="28"/>
      <c r="F3" s="29"/>
      <c r="G3" s="30"/>
      <c r="H3" s="31"/>
      <c r="I3" s="29"/>
      <c r="J3" s="27"/>
      <c r="K3" s="33"/>
      <c r="L3" s="29"/>
      <c r="M3" s="32"/>
      <c r="N3" s="33"/>
      <c r="O3" s="33"/>
    </row>
    <row r="4" spans="1:17" ht="60" x14ac:dyDescent="0.25">
      <c r="A4" s="6" t="s">
        <v>21</v>
      </c>
      <c r="B4" s="20" t="s">
        <v>22</v>
      </c>
      <c r="C4" s="26" t="s">
        <v>10</v>
      </c>
      <c r="D4" s="52" t="s">
        <v>71</v>
      </c>
      <c r="E4" s="34" t="s">
        <v>29</v>
      </c>
      <c r="F4" s="35" t="s">
        <v>74</v>
      </c>
      <c r="G4" s="39" t="s">
        <v>72</v>
      </c>
      <c r="H4" s="36" t="s">
        <v>33</v>
      </c>
      <c r="I4" s="35" t="s">
        <v>75</v>
      </c>
      <c r="J4" s="52" t="s">
        <v>73</v>
      </c>
      <c r="K4" s="34" t="s">
        <v>34</v>
      </c>
      <c r="L4" s="35" t="s">
        <v>76</v>
      </c>
      <c r="M4" s="37" t="s">
        <v>77</v>
      </c>
      <c r="N4" s="38"/>
      <c r="O4" s="33"/>
    </row>
    <row r="5" spans="1:17" ht="30" x14ac:dyDescent="0.25">
      <c r="A5" s="6">
        <v>1</v>
      </c>
      <c r="B5" s="18" t="s">
        <v>23</v>
      </c>
      <c r="C5" s="26" t="s">
        <v>4</v>
      </c>
      <c r="D5" s="53"/>
      <c r="E5" s="34">
        <v>162</v>
      </c>
      <c r="F5" s="35">
        <f>D5*E5</f>
        <v>0</v>
      </c>
      <c r="G5" s="54"/>
      <c r="H5" s="36">
        <v>9</v>
      </c>
      <c r="I5" s="29">
        <f>G5*H5</f>
        <v>0</v>
      </c>
      <c r="J5" s="53"/>
      <c r="K5" s="28">
        <v>9</v>
      </c>
      <c r="L5" s="29">
        <f>J5*K5</f>
        <v>0</v>
      </c>
      <c r="M5" s="40">
        <f>F5+I5+L5</f>
        <v>0</v>
      </c>
      <c r="N5" s="29"/>
      <c r="O5" s="33"/>
      <c r="P5" s="10">
        <f t="shared" ref="P5:P29" si="0">+E5+H5+K5</f>
        <v>180</v>
      </c>
      <c r="Q5" s="15">
        <f t="shared" ref="Q5:Q20" si="1">+O5-P5</f>
        <v>-180</v>
      </c>
    </row>
    <row r="6" spans="1:17" ht="30" x14ac:dyDescent="0.25">
      <c r="A6" s="6">
        <v>2</v>
      </c>
      <c r="B6" s="18" t="s">
        <v>24</v>
      </c>
      <c r="C6" s="26" t="s">
        <v>12</v>
      </c>
      <c r="D6" s="53"/>
      <c r="E6" s="34">
        <v>900</v>
      </c>
      <c r="F6" s="35">
        <f t="shared" ref="F6:F58" si="2">D6*E6</f>
        <v>0</v>
      </c>
      <c r="G6" s="54"/>
      <c r="H6" s="36">
        <v>50</v>
      </c>
      <c r="I6" s="29">
        <f t="shared" ref="I6:I58" si="3">G6*H6</f>
        <v>0</v>
      </c>
      <c r="J6" s="53"/>
      <c r="K6" s="28">
        <v>50</v>
      </c>
      <c r="L6" s="29">
        <f t="shared" ref="L6:L58" si="4">J6*K6</f>
        <v>0</v>
      </c>
      <c r="M6" s="40">
        <f t="shared" ref="M6:M58" si="5">F6+I6+L6</f>
        <v>0</v>
      </c>
      <c r="N6" s="29"/>
      <c r="O6" s="33"/>
      <c r="P6" s="10">
        <f t="shared" si="0"/>
        <v>1000</v>
      </c>
      <c r="Q6" s="15">
        <f t="shared" si="1"/>
        <v>-1000</v>
      </c>
    </row>
    <row r="7" spans="1:17" ht="45" x14ac:dyDescent="0.25">
      <c r="A7" s="6">
        <v>3</v>
      </c>
      <c r="B7" s="21" t="s">
        <v>25</v>
      </c>
      <c r="C7" s="26" t="s">
        <v>4</v>
      </c>
      <c r="D7" s="53"/>
      <c r="E7" s="34">
        <v>108</v>
      </c>
      <c r="F7" s="35">
        <f t="shared" si="2"/>
        <v>0</v>
      </c>
      <c r="G7" s="54"/>
      <c r="H7" s="36">
        <v>6</v>
      </c>
      <c r="I7" s="29">
        <f t="shared" si="3"/>
        <v>0</v>
      </c>
      <c r="J7" s="53"/>
      <c r="K7" s="28">
        <v>6</v>
      </c>
      <c r="L7" s="29">
        <f t="shared" si="4"/>
        <v>0</v>
      </c>
      <c r="M7" s="40">
        <f t="shared" si="5"/>
        <v>0</v>
      </c>
      <c r="N7" s="29"/>
      <c r="O7" s="33"/>
      <c r="P7" s="10">
        <f t="shared" si="0"/>
        <v>120</v>
      </c>
      <c r="Q7" s="15">
        <f t="shared" si="1"/>
        <v>-120</v>
      </c>
    </row>
    <row r="8" spans="1:17" ht="30" x14ac:dyDescent="0.25">
      <c r="A8" s="6">
        <v>4</v>
      </c>
      <c r="B8" s="22" t="s">
        <v>26</v>
      </c>
      <c r="C8" s="26" t="s">
        <v>4</v>
      </c>
      <c r="D8" s="53"/>
      <c r="E8" s="34">
        <v>135</v>
      </c>
      <c r="F8" s="35">
        <f t="shared" si="2"/>
        <v>0</v>
      </c>
      <c r="G8" s="54"/>
      <c r="H8" s="36">
        <v>8</v>
      </c>
      <c r="I8" s="29">
        <f t="shared" si="3"/>
        <v>0</v>
      </c>
      <c r="J8" s="53"/>
      <c r="K8" s="28">
        <v>8</v>
      </c>
      <c r="L8" s="29">
        <f t="shared" si="4"/>
        <v>0</v>
      </c>
      <c r="M8" s="40">
        <f t="shared" si="5"/>
        <v>0</v>
      </c>
      <c r="N8" s="29"/>
      <c r="O8" s="33"/>
      <c r="P8" s="10">
        <f t="shared" si="0"/>
        <v>151</v>
      </c>
      <c r="Q8" s="15">
        <f t="shared" si="1"/>
        <v>-151</v>
      </c>
    </row>
    <row r="9" spans="1:17" ht="30" x14ac:dyDescent="0.25">
      <c r="A9" s="6">
        <v>5</v>
      </c>
      <c r="B9" s="22" t="s">
        <v>15</v>
      </c>
      <c r="C9" s="41" t="s">
        <v>12</v>
      </c>
      <c r="D9" s="53"/>
      <c r="E9" s="34">
        <v>1800</v>
      </c>
      <c r="F9" s="35">
        <f t="shared" si="2"/>
        <v>0</v>
      </c>
      <c r="G9" s="54"/>
      <c r="H9" s="36">
        <f>+O9*0.05</f>
        <v>0</v>
      </c>
      <c r="I9" s="29">
        <f t="shared" si="3"/>
        <v>0</v>
      </c>
      <c r="J9" s="53"/>
      <c r="K9" s="28">
        <v>100</v>
      </c>
      <c r="L9" s="29">
        <f t="shared" si="4"/>
        <v>0</v>
      </c>
      <c r="M9" s="40">
        <f t="shared" si="5"/>
        <v>0</v>
      </c>
      <c r="N9" s="29"/>
      <c r="O9" s="33"/>
      <c r="P9" s="10">
        <f t="shared" si="0"/>
        <v>1900</v>
      </c>
      <c r="Q9" s="15">
        <f t="shared" si="1"/>
        <v>-1900</v>
      </c>
    </row>
    <row r="10" spans="1:17" ht="30" x14ac:dyDescent="0.25">
      <c r="A10" s="6">
        <v>6</v>
      </c>
      <c r="B10" s="18" t="s">
        <v>35</v>
      </c>
      <c r="C10" s="26" t="s">
        <v>4</v>
      </c>
      <c r="D10" s="53"/>
      <c r="E10" s="34">
        <v>315</v>
      </c>
      <c r="F10" s="35">
        <f t="shared" si="2"/>
        <v>0</v>
      </c>
      <c r="G10" s="54"/>
      <c r="H10" s="36">
        <v>18</v>
      </c>
      <c r="I10" s="29">
        <f t="shared" si="3"/>
        <v>0</v>
      </c>
      <c r="J10" s="53"/>
      <c r="K10" s="28">
        <v>18</v>
      </c>
      <c r="L10" s="29">
        <f t="shared" si="4"/>
        <v>0</v>
      </c>
      <c r="M10" s="40">
        <f t="shared" si="5"/>
        <v>0</v>
      </c>
      <c r="N10" s="29"/>
      <c r="O10" s="33"/>
      <c r="P10" s="10">
        <f t="shared" si="0"/>
        <v>351</v>
      </c>
      <c r="Q10" s="15">
        <f t="shared" si="1"/>
        <v>-351</v>
      </c>
    </row>
    <row r="11" spans="1:17" ht="45" x14ac:dyDescent="0.25">
      <c r="A11" s="6">
        <v>7</v>
      </c>
      <c r="B11" s="18" t="s">
        <v>36</v>
      </c>
      <c r="C11" s="26" t="s">
        <v>12</v>
      </c>
      <c r="D11" s="53"/>
      <c r="E11" s="34">
        <v>360</v>
      </c>
      <c r="F11" s="35">
        <f t="shared" si="2"/>
        <v>0</v>
      </c>
      <c r="G11" s="54"/>
      <c r="H11" s="36">
        <v>20</v>
      </c>
      <c r="I11" s="29">
        <f t="shared" si="3"/>
        <v>0</v>
      </c>
      <c r="J11" s="53"/>
      <c r="K11" s="28">
        <v>20</v>
      </c>
      <c r="L11" s="29">
        <f t="shared" si="4"/>
        <v>0</v>
      </c>
      <c r="M11" s="40">
        <f t="shared" si="5"/>
        <v>0</v>
      </c>
      <c r="N11" s="29"/>
      <c r="O11" s="33"/>
      <c r="P11" s="10">
        <f t="shared" si="0"/>
        <v>400</v>
      </c>
      <c r="Q11" s="15">
        <f t="shared" si="1"/>
        <v>-400</v>
      </c>
    </row>
    <row r="12" spans="1:17" ht="75" x14ac:dyDescent="0.25">
      <c r="A12" s="6">
        <v>8</v>
      </c>
      <c r="B12" s="18" t="s">
        <v>37</v>
      </c>
      <c r="C12" s="26" t="s">
        <v>4</v>
      </c>
      <c r="D12" s="53"/>
      <c r="E12" s="34">
        <v>225</v>
      </c>
      <c r="F12" s="35">
        <f t="shared" si="2"/>
        <v>0</v>
      </c>
      <c r="G12" s="54"/>
      <c r="H12" s="36">
        <v>13</v>
      </c>
      <c r="I12" s="29">
        <f t="shared" si="3"/>
        <v>0</v>
      </c>
      <c r="J12" s="53"/>
      <c r="K12" s="28">
        <v>13</v>
      </c>
      <c r="L12" s="29">
        <f t="shared" si="4"/>
        <v>0</v>
      </c>
      <c r="M12" s="40">
        <f t="shared" si="5"/>
        <v>0</v>
      </c>
      <c r="N12" s="29"/>
      <c r="O12" s="33"/>
      <c r="P12" s="10">
        <f t="shared" si="0"/>
        <v>251</v>
      </c>
      <c r="Q12" s="15">
        <f t="shared" si="1"/>
        <v>-251</v>
      </c>
    </row>
    <row r="13" spans="1:17" ht="60" x14ac:dyDescent="0.25">
      <c r="A13" s="6">
        <v>9</v>
      </c>
      <c r="B13" s="18" t="s">
        <v>38</v>
      </c>
      <c r="C13" s="26" t="s">
        <v>4</v>
      </c>
      <c r="D13" s="53"/>
      <c r="E13" s="34">
        <v>32</v>
      </c>
      <c r="F13" s="35">
        <f t="shared" si="2"/>
        <v>0</v>
      </c>
      <c r="G13" s="54"/>
      <c r="H13" s="36">
        <v>2</v>
      </c>
      <c r="I13" s="29">
        <f t="shared" si="3"/>
        <v>0</v>
      </c>
      <c r="J13" s="53"/>
      <c r="K13" s="28">
        <v>2</v>
      </c>
      <c r="L13" s="29">
        <f t="shared" si="4"/>
        <v>0</v>
      </c>
      <c r="M13" s="40">
        <f t="shared" si="5"/>
        <v>0</v>
      </c>
      <c r="N13" s="29"/>
      <c r="O13" s="33"/>
      <c r="P13" s="17">
        <f t="shared" si="0"/>
        <v>36</v>
      </c>
      <c r="Q13" s="15">
        <f t="shared" si="1"/>
        <v>-36</v>
      </c>
    </row>
    <row r="14" spans="1:17" x14ac:dyDescent="0.25">
      <c r="A14" s="6">
        <v>10</v>
      </c>
      <c r="B14" s="18" t="s">
        <v>45</v>
      </c>
      <c r="C14" s="26" t="s">
        <v>12</v>
      </c>
      <c r="D14" s="53"/>
      <c r="E14" s="34">
        <v>270</v>
      </c>
      <c r="F14" s="35">
        <f t="shared" si="2"/>
        <v>0</v>
      </c>
      <c r="G14" s="54"/>
      <c r="H14" s="36">
        <v>15</v>
      </c>
      <c r="I14" s="29">
        <f t="shared" si="3"/>
        <v>0</v>
      </c>
      <c r="J14" s="53"/>
      <c r="K14" s="28">
        <v>15</v>
      </c>
      <c r="L14" s="29">
        <f t="shared" si="4"/>
        <v>0</v>
      </c>
      <c r="M14" s="40">
        <f t="shared" si="5"/>
        <v>0</v>
      </c>
      <c r="N14" s="29"/>
      <c r="O14" s="33"/>
      <c r="P14" s="10">
        <f t="shared" si="0"/>
        <v>300</v>
      </c>
      <c r="Q14" s="15">
        <f t="shared" si="1"/>
        <v>-300</v>
      </c>
    </row>
    <row r="15" spans="1:17" ht="30" x14ac:dyDescent="0.25">
      <c r="A15" s="6">
        <v>11</v>
      </c>
      <c r="B15" s="18" t="s">
        <v>39</v>
      </c>
      <c r="C15" s="26" t="s">
        <v>12</v>
      </c>
      <c r="D15" s="53"/>
      <c r="E15" s="34">
        <v>270</v>
      </c>
      <c r="F15" s="35">
        <f t="shared" si="2"/>
        <v>0</v>
      </c>
      <c r="G15" s="54"/>
      <c r="H15" s="36">
        <v>15</v>
      </c>
      <c r="I15" s="29">
        <f t="shared" si="3"/>
        <v>0</v>
      </c>
      <c r="J15" s="53"/>
      <c r="K15" s="28">
        <v>15</v>
      </c>
      <c r="L15" s="29">
        <f t="shared" si="4"/>
        <v>0</v>
      </c>
      <c r="M15" s="40">
        <f t="shared" si="5"/>
        <v>0</v>
      </c>
      <c r="N15" s="29"/>
      <c r="O15" s="33"/>
      <c r="P15" s="10">
        <f t="shared" si="0"/>
        <v>300</v>
      </c>
      <c r="Q15" s="15">
        <f t="shared" si="1"/>
        <v>-300</v>
      </c>
    </row>
    <row r="16" spans="1:17" ht="45" x14ac:dyDescent="0.25">
      <c r="A16" s="6">
        <v>12</v>
      </c>
      <c r="B16" s="18" t="s">
        <v>40</v>
      </c>
      <c r="C16" s="26" t="s">
        <v>12</v>
      </c>
      <c r="D16" s="53"/>
      <c r="E16" s="34">
        <v>135</v>
      </c>
      <c r="F16" s="35">
        <f t="shared" si="2"/>
        <v>0</v>
      </c>
      <c r="G16" s="54"/>
      <c r="H16" s="36">
        <v>8</v>
      </c>
      <c r="I16" s="29">
        <f t="shared" si="3"/>
        <v>0</v>
      </c>
      <c r="J16" s="53"/>
      <c r="K16" s="28">
        <v>8</v>
      </c>
      <c r="L16" s="29">
        <f t="shared" si="4"/>
        <v>0</v>
      </c>
      <c r="M16" s="40">
        <f t="shared" si="5"/>
        <v>0</v>
      </c>
      <c r="N16" s="29"/>
      <c r="O16" s="33"/>
      <c r="P16" s="10">
        <f t="shared" si="0"/>
        <v>151</v>
      </c>
      <c r="Q16" s="15">
        <f t="shared" si="1"/>
        <v>-151</v>
      </c>
    </row>
    <row r="17" spans="1:17" ht="30" x14ac:dyDescent="0.25">
      <c r="A17" s="6">
        <v>13</v>
      </c>
      <c r="B17" s="18" t="s">
        <v>13</v>
      </c>
      <c r="C17" s="26" t="s">
        <v>0</v>
      </c>
      <c r="D17" s="53"/>
      <c r="E17" s="34">
        <v>180</v>
      </c>
      <c r="F17" s="35">
        <f t="shared" si="2"/>
        <v>0</v>
      </c>
      <c r="G17" s="54"/>
      <c r="H17" s="36">
        <v>10</v>
      </c>
      <c r="I17" s="29">
        <f t="shared" si="3"/>
        <v>0</v>
      </c>
      <c r="J17" s="53"/>
      <c r="K17" s="28">
        <v>10</v>
      </c>
      <c r="L17" s="29">
        <f t="shared" si="4"/>
        <v>0</v>
      </c>
      <c r="M17" s="40">
        <f t="shared" si="5"/>
        <v>0</v>
      </c>
      <c r="N17" s="29"/>
      <c r="O17" s="33"/>
      <c r="P17" s="10">
        <f t="shared" si="0"/>
        <v>200</v>
      </c>
      <c r="Q17" s="15">
        <f t="shared" si="1"/>
        <v>-200</v>
      </c>
    </row>
    <row r="18" spans="1:17" ht="30" x14ac:dyDescent="0.25">
      <c r="A18" s="6">
        <v>14</v>
      </c>
      <c r="B18" s="18" t="s">
        <v>14</v>
      </c>
      <c r="C18" s="26" t="s">
        <v>0</v>
      </c>
      <c r="D18" s="53"/>
      <c r="E18" s="34">
        <v>180</v>
      </c>
      <c r="F18" s="35">
        <f t="shared" si="2"/>
        <v>0</v>
      </c>
      <c r="G18" s="54"/>
      <c r="H18" s="36">
        <v>10</v>
      </c>
      <c r="I18" s="29">
        <f t="shared" si="3"/>
        <v>0</v>
      </c>
      <c r="J18" s="53"/>
      <c r="K18" s="28">
        <v>10</v>
      </c>
      <c r="L18" s="29">
        <f t="shared" si="4"/>
        <v>0</v>
      </c>
      <c r="M18" s="40">
        <f t="shared" si="5"/>
        <v>0</v>
      </c>
      <c r="N18" s="29"/>
      <c r="O18" s="33"/>
      <c r="P18" s="10">
        <f t="shared" si="0"/>
        <v>200</v>
      </c>
      <c r="Q18" s="15">
        <f t="shared" si="1"/>
        <v>-200</v>
      </c>
    </row>
    <row r="19" spans="1:17" x14ac:dyDescent="0.25">
      <c r="A19" s="6">
        <v>15</v>
      </c>
      <c r="B19" s="18" t="s">
        <v>7</v>
      </c>
      <c r="C19" s="26" t="s">
        <v>0</v>
      </c>
      <c r="D19" s="53"/>
      <c r="E19" s="34">
        <v>180</v>
      </c>
      <c r="F19" s="35">
        <f t="shared" si="2"/>
        <v>0</v>
      </c>
      <c r="G19" s="54"/>
      <c r="H19" s="36">
        <v>10</v>
      </c>
      <c r="I19" s="29">
        <f t="shared" si="3"/>
        <v>0</v>
      </c>
      <c r="J19" s="53"/>
      <c r="K19" s="28">
        <v>10</v>
      </c>
      <c r="L19" s="29">
        <f t="shared" si="4"/>
        <v>0</v>
      </c>
      <c r="M19" s="40">
        <f t="shared" si="5"/>
        <v>0</v>
      </c>
      <c r="N19" s="29"/>
      <c r="O19" s="33"/>
      <c r="P19" s="10">
        <f t="shared" si="0"/>
        <v>200</v>
      </c>
      <c r="Q19" s="15">
        <f t="shared" si="1"/>
        <v>-200</v>
      </c>
    </row>
    <row r="20" spans="1:17" ht="30" x14ac:dyDescent="0.25">
      <c r="A20" s="6">
        <v>16</v>
      </c>
      <c r="B20" s="22" t="s">
        <v>41</v>
      </c>
      <c r="C20" s="41" t="s">
        <v>12</v>
      </c>
      <c r="D20" s="53"/>
      <c r="E20" s="34">
        <v>630</v>
      </c>
      <c r="F20" s="35">
        <f t="shared" si="2"/>
        <v>0</v>
      </c>
      <c r="G20" s="54"/>
      <c r="H20" s="36">
        <v>35</v>
      </c>
      <c r="I20" s="29">
        <f t="shared" si="3"/>
        <v>0</v>
      </c>
      <c r="J20" s="53"/>
      <c r="K20" s="28">
        <v>35</v>
      </c>
      <c r="L20" s="29">
        <f t="shared" si="4"/>
        <v>0</v>
      </c>
      <c r="M20" s="40">
        <f t="shared" si="5"/>
        <v>0</v>
      </c>
      <c r="N20" s="29"/>
      <c r="O20" s="33"/>
      <c r="P20" s="10">
        <f t="shared" si="0"/>
        <v>700</v>
      </c>
      <c r="Q20" s="15">
        <f t="shared" si="1"/>
        <v>-700</v>
      </c>
    </row>
    <row r="21" spans="1:17" s="2" customFormat="1" ht="15" customHeight="1" x14ac:dyDescent="0.25">
      <c r="A21" s="6">
        <v>17</v>
      </c>
      <c r="B21" s="22" t="s">
        <v>16</v>
      </c>
      <c r="C21" s="41" t="s">
        <v>12</v>
      </c>
      <c r="D21" s="53"/>
      <c r="E21" s="34">
        <v>900</v>
      </c>
      <c r="F21" s="35">
        <f t="shared" si="2"/>
        <v>0</v>
      </c>
      <c r="G21" s="54"/>
      <c r="H21" s="36">
        <v>50</v>
      </c>
      <c r="I21" s="29">
        <f t="shared" si="3"/>
        <v>0</v>
      </c>
      <c r="J21" s="53"/>
      <c r="K21" s="28">
        <v>50</v>
      </c>
      <c r="L21" s="29">
        <f t="shared" si="4"/>
        <v>0</v>
      </c>
      <c r="M21" s="40">
        <f t="shared" si="5"/>
        <v>0</v>
      </c>
      <c r="N21" s="29"/>
      <c r="O21" s="43"/>
      <c r="P21" s="10">
        <f t="shared" si="0"/>
        <v>1000</v>
      </c>
      <c r="Q21" s="15">
        <f t="shared" ref="Q21:Q38" si="6">+O21-P21</f>
        <v>-1000</v>
      </c>
    </row>
    <row r="22" spans="1:17" ht="15" customHeight="1" x14ac:dyDescent="0.25">
      <c r="A22" s="6">
        <v>18</v>
      </c>
      <c r="B22" s="22" t="s">
        <v>17</v>
      </c>
      <c r="C22" s="41" t="s">
        <v>12</v>
      </c>
      <c r="D22" s="53"/>
      <c r="E22" s="34">
        <v>900</v>
      </c>
      <c r="F22" s="35">
        <f t="shared" si="2"/>
        <v>0</v>
      </c>
      <c r="G22" s="54"/>
      <c r="H22" s="36">
        <v>50</v>
      </c>
      <c r="I22" s="29">
        <f t="shared" si="3"/>
        <v>0</v>
      </c>
      <c r="J22" s="53"/>
      <c r="K22" s="28">
        <v>50</v>
      </c>
      <c r="L22" s="29">
        <f t="shared" si="4"/>
        <v>0</v>
      </c>
      <c r="M22" s="40">
        <f t="shared" si="5"/>
        <v>0</v>
      </c>
      <c r="N22" s="29"/>
      <c r="O22" s="33"/>
      <c r="P22" s="10">
        <f t="shared" si="0"/>
        <v>1000</v>
      </c>
      <c r="Q22" s="15">
        <f t="shared" si="6"/>
        <v>-1000</v>
      </c>
    </row>
    <row r="23" spans="1:17" x14ac:dyDescent="0.25">
      <c r="A23" s="6">
        <v>19</v>
      </c>
      <c r="B23" s="18" t="s">
        <v>18</v>
      </c>
      <c r="C23" s="26" t="s">
        <v>8</v>
      </c>
      <c r="D23" s="53"/>
      <c r="E23" s="34">
        <v>90</v>
      </c>
      <c r="F23" s="35">
        <f t="shared" si="2"/>
        <v>0</v>
      </c>
      <c r="G23" s="54"/>
      <c r="H23" s="36">
        <v>5</v>
      </c>
      <c r="I23" s="29">
        <f t="shared" si="3"/>
        <v>0</v>
      </c>
      <c r="J23" s="53"/>
      <c r="K23" s="28">
        <v>5</v>
      </c>
      <c r="L23" s="29">
        <f t="shared" si="4"/>
        <v>0</v>
      </c>
      <c r="M23" s="40">
        <f t="shared" si="5"/>
        <v>0</v>
      </c>
      <c r="N23" s="29"/>
      <c r="O23" s="33"/>
      <c r="P23" s="10">
        <f t="shared" si="0"/>
        <v>100</v>
      </c>
      <c r="Q23" s="15">
        <f t="shared" si="6"/>
        <v>-100</v>
      </c>
    </row>
    <row r="24" spans="1:17" ht="90" x14ac:dyDescent="0.25">
      <c r="A24" s="6">
        <v>20</v>
      </c>
      <c r="B24" s="18" t="s">
        <v>42</v>
      </c>
      <c r="C24" s="26" t="s">
        <v>0</v>
      </c>
      <c r="D24" s="53"/>
      <c r="E24" s="34">
        <v>315</v>
      </c>
      <c r="F24" s="35">
        <f t="shared" si="2"/>
        <v>0</v>
      </c>
      <c r="G24" s="54"/>
      <c r="H24" s="36">
        <v>18</v>
      </c>
      <c r="I24" s="29">
        <f t="shared" si="3"/>
        <v>0</v>
      </c>
      <c r="J24" s="53"/>
      <c r="K24" s="28">
        <v>18</v>
      </c>
      <c r="L24" s="29">
        <f t="shared" si="4"/>
        <v>0</v>
      </c>
      <c r="M24" s="40">
        <f t="shared" si="5"/>
        <v>0</v>
      </c>
      <c r="N24" s="29"/>
      <c r="O24" s="33"/>
      <c r="P24" s="10">
        <f t="shared" si="0"/>
        <v>351</v>
      </c>
      <c r="Q24" s="15">
        <f t="shared" si="6"/>
        <v>-351</v>
      </c>
    </row>
    <row r="25" spans="1:17" ht="90" x14ac:dyDescent="0.25">
      <c r="A25" s="6">
        <v>21</v>
      </c>
      <c r="B25" s="18" t="s">
        <v>43</v>
      </c>
      <c r="C25" s="26" t="s">
        <v>0</v>
      </c>
      <c r="D25" s="53"/>
      <c r="E25" s="34">
        <v>135</v>
      </c>
      <c r="F25" s="35">
        <f t="shared" si="2"/>
        <v>0</v>
      </c>
      <c r="G25" s="54"/>
      <c r="H25" s="36">
        <v>8</v>
      </c>
      <c r="I25" s="29">
        <f t="shared" si="3"/>
        <v>0</v>
      </c>
      <c r="J25" s="53"/>
      <c r="K25" s="28">
        <v>8</v>
      </c>
      <c r="L25" s="29">
        <f t="shared" si="4"/>
        <v>0</v>
      </c>
      <c r="M25" s="40">
        <f t="shared" si="5"/>
        <v>0</v>
      </c>
      <c r="N25" s="29"/>
      <c r="O25" s="33"/>
      <c r="P25" s="10">
        <f t="shared" si="0"/>
        <v>151</v>
      </c>
      <c r="Q25" s="15">
        <f t="shared" si="6"/>
        <v>-151</v>
      </c>
    </row>
    <row r="26" spans="1:17" ht="74.25" customHeight="1" x14ac:dyDescent="0.25">
      <c r="A26" s="6">
        <v>22</v>
      </c>
      <c r="B26" s="18" t="s">
        <v>44</v>
      </c>
      <c r="C26" s="26" t="s">
        <v>0</v>
      </c>
      <c r="D26" s="53"/>
      <c r="E26" s="34">
        <v>135</v>
      </c>
      <c r="F26" s="35">
        <f t="shared" si="2"/>
        <v>0</v>
      </c>
      <c r="G26" s="54"/>
      <c r="H26" s="36">
        <v>8</v>
      </c>
      <c r="I26" s="29">
        <f t="shared" si="3"/>
        <v>0</v>
      </c>
      <c r="J26" s="53"/>
      <c r="K26" s="28">
        <v>8</v>
      </c>
      <c r="L26" s="29">
        <f t="shared" si="4"/>
        <v>0</v>
      </c>
      <c r="M26" s="40">
        <f t="shared" si="5"/>
        <v>0</v>
      </c>
      <c r="N26" s="29"/>
      <c r="O26" s="33"/>
      <c r="P26" s="10">
        <f t="shared" si="0"/>
        <v>151</v>
      </c>
      <c r="Q26" s="15">
        <f t="shared" si="6"/>
        <v>-151</v>
      </c>
    </row>
    <row r="27" spans="1:17" ht="105" x14ac:dyDescent="0.25">
      <c r="A27" s="8">
        <v>23</v>
      </c>
      <c r="B27" s="23" t="s">
        <v>55</v>
      </c>
      <c r="C27" s="42" t="s">
        <v>0</v>
      </c>
      <c r="D27" s="53"/>
      <c r="E27" s="34">
        <v>1170</v>
      </c>
      <c r="F27" s="35">
        <f t="shared" si="2"/>
        <v>0</v>
      </c>
      <c r="G27" s="54"/>
      <c r="H27" s="36">
        <v>65</v>
      </c>
      <c r="I27" s="29">
        <f t="shared" si="3"/>
        <v>0</v>
      </c>
      <c r="J27" s="53"/>
      <c r="K27" s="28">
        <v>65</v>
      </c>
      <c r="L27" s="29">
        <f t="shared" si="4"/>
        <v>0</v>
      </c>
      <c r="M27" s="40">
        <f t="shared" si="5"/>
        <v>0</v>
      </c>
      <c r="N27" s="29"/>
      <c r="O27" s="33"/>
      <c r="P27" s="10">
        <f t="shared" si="0"/>
        <v>1300</v>
      </c>
      <c r="Q27" s="15">
        <f t="shared" si="6"/>
        <v>-1300</v>
      </c>
    </row>
    <row r="28" spans="1:17" ht="105" x14ac:dyDescent="0.25">
      <c r="A28" s="6">
        <v>24</v>
      </c>
      <c r="B28" s="22" t="s">
        <v>56</v>
      </c>
      <c r="C28" s="26" t="s">
        <v>0</v>
      </c>
      <c r="D28" s="53"/>
      <c r="E28" s="34">
        <v>270</v>
      </c>
      <c r="F28" s="35">
        <f t="shared" si="2"/>
        <v>0</v>
      </c>
      <c r="G28" s="54"/>
      <c r="H28" s="36">
        <v>15</v>
      </c>
      <c r="I28" s="29">
        <f t="shared" si="3"/>
        <v>0</v>
      </c>
      <c r="J28" s="53"/>
      <c r="K28" s="28">
        <v>15</v>
      </c>
      <c r="L28" s="29">
        <f t="shared" si="4"/>
        <v>0</v>
      </c>
      <c r="M28" s="40">
        <f t="shared" si="5"/>
        <v>0</v>
      </c>
      <c r="N28" s="29"/>
      <c r="O28" s="33"/>
      <c r="P28" s="10">
        <f t="shared" si="0"/>
        <v>300</v>
      </c>
      <c r="Q28" s="15">
        <f t="shared" si="6"/>
        <v>-300</v>
      </c>
    </row>
    <row r="29" spans="1:17" ht="30" x14ac:dyDescent="0.25">
      <c r="A29" s="6">
        <v>25</v>
      </c>
      <c r="B29" s="18" t="s">
        <v>46</v>
      </c>
      <c r="C29" s="26" t="s">
        <v>6</v>
      </c>
      <c r="D29" s="53"/>
      <c r="E29" s="34">
        <v>72</v>
      </c>
      <c r="F29" s="35">
        <f t="shared" si="2"/>
        <v>0</v>
      </c>
      <c r="G29" s="54"/>
      <c r="H29" s="36">
        <v>4</v>
      </c>
      <c r="I29" s="29">
        <f t="shared" si="3"/>
        <v>0</v>
      </c>
      <c r="J29" s="53"/>
      <c r="K29" s="28">
        <v>4</v>
      </c>
      <c r="L29" s="29">
        <f t="shared" si="4"/>
        <v>0</v>
      </c>
      <c r="M29" s="40">
        <f t="shared" si="5"/>
        <v>0</v>
      </c>
      <c r="N29" s="29"/>
      <c r="O29" s="33"/>
      <c r="P29" s="10">
        <f t="shared" si="0"/>
        <v>80</v>
      </c>
      <c r="Q29" s="15">
        <f t="shared" si="6"/>
        <v>-80</v>
      </c>
    </row>
    <row r="30" spans="1:17" ht="45" x14ac:dyDescent="0.25">
      <c r="A30" s="9">
        <v>26</v>
      </c>
      <c r="B30" s="18" t="s">
        <v>1</v>
      </c>
      <c r="C30" s="26"/>
      <c r="D30" s="53"/>
      <c r="E30" s="34"/>
      <c r="F30" s="35">
        <f t="shared" si="2"/>
        <v>0</v>
      </c>
      <c r="G30" s="54"/>
      <c r="H30" s="36"/>
      <c r="I30" s="29">
        <f t="shared" si="3"/>
        <v>0</v>
      </c>
      <c r="J30" s="53"/>
      <c r="K30" s="28"/>
      <c r="L30" s="29">
        <f t="shared" si="4"/>
        <v>0</v>
      </c>
      <c r="M30" s="40">
        <f t="shared" si="5"/>
        <v>0</v>
      </c>
      <c r="N30" s="29"/>
      <c r="O30" s="33"/>
      <c r="Q30" s="15">
        <f t="shared" si="6"/>
        <v>0</v>
      </c>
    </row>
    <row r="31" spans="1:17" x14ac:dyDescent="0.25">
      <c r="B31" s="18" t="s">
        <v>2</v>
      </c>
      <c r="C31" s="26" t="s">
        <v>4</v>
      </c>
      <c r="D31" s="53"/>
      <c r="E31" s="34">
        <v>41</v>
      </c>
      <c r="F31" s="35">
        <f t="shared" si="2"/>
        <v>0</v>
      </c>
      <c r="G31" s="54"/>
      <c r="H31" s="36">
        <v>2</v>
      </c>
      <c r="I31" s="29">
        <f t="shared" si="3"/>
        <v>0</v>
      </c>
      <c r="J31" s="53"/>
      <c r="K31" s="28">
        <v>2</v>
      </c>
      <c r="L31" s="29">
        <f t="shared" si="4"/>
        <v>0</v>
      </c>
      <c r="M31" s="40">
        <f t="shared" si="5"/>
        <v>0</v>
      </c>
      <c r="N31" s="29"/>
      <c r="O31" s="33"/>
      <c r="P31" s="10">
        <f>+E31+H31+K31</f>
        <v>45</v>
      </c>
      <c r="Q31" s="15">
        <f t="shared" si="6"/>
        <v>-45</v>
      </c>
    </row>
    <row r="32" spans="1:17" x14ac:dyDescent="0.25">
      <c r="B32" s="18" t="s">
        <v>3</v>
      </c>
      <c r="C32" s="26" t="s">
        <v>4</v>
      </c>
      <c r="D32" s="53"/>
      <c r="E32" s="34">
        <v>41</v>
      </c>
      <c r="F32" s="35">
        <f t="shared" si="2"/>
        <v>0</v>
      </c>
      <c r="G32" s="54"/>
      <c r="H32" s="36">
        <v>2</v>
      </c>
      <c r="I32" s="29">
        <f t="shared" si="3"/>
        <v>0</v>
      </c>
      <c r="J32" s="53"/>
      <c r="K32" s="28">
        <v>2</v>
      </c>
      <c r="L32" s="29">
        <f t="shared" si="4"/>
        <v>0</v>
      </c>
      <c r="M32" s="40">
        <f t="shared" si="5"/>
        <v>0</v>
      </c>
      <c r="N32" s="29"/>
      <c r="O32" s="33"/>
      <c r="P32" s="10">
        <f>+E32+H32+K32</f>
        <v>45</v>
      </c>
      <c r="Q32" s="15">
        <f t="shared" si="6"/>
        <v>-45</v>
      </c>
    </row>
    <row r="33" spans="1:17" ht="45" x14ac:dyDescent="0.25">
      <c r="B33" s="18" t="s">
        <v>5</v>
      </c>
      <c r="C33" s="26" t="s">
        <v>4</v>
      </c>
      <c r="D33" s="53"/>
      <c r="E33" s="34">
        <v>14</v>
      </c>
      <c r="F33" s="35">
        <f t="shared" si="2"/>
        <v>0</v>
      </c>
      <c r="G33" s="54"/>
      <c r="H33" s="36">
        <v>1</v>
      </c>
      <c r="I33" s="29">
        <f t="shared" si="3"/>
        <v>0</v>
      </c>
      <c r="J33" s="53"/>
      <c r="K33" s="28">
        <v>1</v>
      </c>
      <c r="L33" s="29">
        <f t="shared" si="4"/>
        <v>0</v>
      </c>
      <c r="M33" s="40">
        <f t="shared" si="5"/>
        <v>0</v>
      </c>
      <c r="N33" s="29"/>
      <c r="O33" s="33"/>
      <c r="P33" s="10">
        <f>+E33+H33+K33</f>
        <v>16</v>
      </c>
      <c r="Q33" s="15">
        <f t="shared" si="6"/>
        <v>-16</v>
      </c>
    </row>
    <row r="34" spans="1:17" ht="75" x14ac:dyDescent="0.25">
      <c r="A34" s="9">
        <v>27</v>
      </c>
      <c r="B34" s="24" t="s">
        <v>57</v>
      </c>
      <c r="C34" s="26"/>
      <c r="D34" s="53"/>
      <c r="E34" s="34"/>
      <c r="F34" s="35">
        <f t="shared" si="2"/>
        <v>0</v>
      </c>
      <c r="G34" s="54"/>
      <c r="H34" s="36"/>
      <c r="I34" s="29">
        <f t="shared" si="3"/>
        <v>0</v>
      </c>
      <c r="J34" s="53"/>
      <c r="K34" s="28"/>
      <c r="L34" s="29">
        <f t="shared" si="4"/>
        <v>0</v>
      </c>
      <c r="M34" s="40">
        <f t="shared" si="5"/>
        <v>0</v>
      </c>
      <c r="N34" s="29"/>
      <c r="O34" s="33"/>
      <c r="Q34" s="15">
        <f t="shared" si="6"/>
        <v>0</v>
      </c>
    </row>
    <row r="35" spans="1:17" x14ac:dyDescent="0.25">
      <c r="B35" s="18" t="s">
        <v>2</v>
      </c>
      <c r="C35" s="26" t="s">
        <v>4</v>
      </c>
      <c r="D35" s="53"/>
      <c r="E35" s="34">
        <v>36</v>
      </c>
      <c r="F35" s="35">
        <f t="shared" si="2"/>
        <v>0</v>
      </c>
      <c r="G35" s="54"/>
      <c r="H35" s="36">
        <v>2</v>
      </c>
      <c r="I35" s="29">
        <f t="shared" si="3"/>
        <v>0</v>
      </c>
      <c r="J35" s="53"/>
      <c r="K35" s="28">
        <v>2</v>
      </c>
      <c r="L35" s="29">
        <f t="shared" si="4"/>
        <v>0</v>
      </c>
      <c r="M35" s="40">
        <f t="shared" si="5"/>
        <v>0</v>
      </c>
      <c r="N35" s="29"/>
      <c r="O35" s="33"/>
      <c r="P35" s="10">
        <f t="shared" ref="P35:P58" si="7">+E35+H35+K35</f>
        <v>40</v>
      </c>
      <c r="Q35" s="15">
        <f t="shared" si="6"/>
        <v>-40</v>
      </c>
    </row>
    <row r="36" spans="1:17" x14ac:dyDescent="0.25">
      <c r="B36" s="18" t="s">
        <v>3</v>
      </c>
      <c r="C36" s="26" t="s">
        <v>4</v>
      </c>
      <c r="D36" s="53"/>
      <c r="E36" s="34">
        <v>36</v>
      </c>
      <c r="F36" s="35">
        <f t="shared" si="2"/>
        <v>0</v>
      </c>
      <c r="G36" s="54"/>
      <c r="H36" s="36">
        <v>2</v>
      </c>
      <c r="I36" s="29">
        <f t="shared" si="3"/>
        <v>0</v>
      </c>
      <c r="J36" s="53"/>
      <c r="K36" s="28">
        <v>2</v>
      </c>
      <c r="L36" s="29">
        <f t="shared" si="4"/>
        <v>0</v>
      </c>
      <c r="M36" s="40">
        <f t="shared" si="5"/>
        <v>0</v>
      </c>
      <c r="N36" s="29"/>
      <c r="O36" s="33"/>
      <c r="P36" s="10">
        <f t="shared" si="7"/>
        <v>40</v>
      </c>
      <c r="Q36" s="15">
        <f t="shared" si="6"/>
        <v>-40</v>
      </c>
    </row>
    <row r="37" spans="1:17" ht="45" x14ac:dyDescent="0.25">
      <c r="B37" s="18" t="s">
        <v>5</v>
      </c>
      <c r="C37" s="26" t="s">
        <v>4</v>
      </c>
      <c r="D37" s="53"/>
      <c r="E37" s="34">
        <v>198</v>
      </c>
      <c r="F37" s="35">
        <f t="shared" si="2"/>
        <v>0</v>
      </c>
      <c r="G37" s="54"/>
      <c r="H37" s="36">
        <v>11</v>
      </c>
      <c r="I37" s="29">
        <f t="shared" si="3"/>
        <v>0</v>
      </c>
      <c r="J37" s="53"/>
      <c r="K37" s="28">
        <v>11</v>
      </c>
      <c r="L37" s="29">
        <f t="shared" si="4"/>
        <v>0</v>
      </c>
      <c r="M37" s="40">
        <f t="shared" si="5"/>
        <v>0</v>
      </c>
      <c r="N37" s="29"/>
      <c r="O37" s="33"/>
      <c r="P37" s="10">
        <f t="shared" si="7"/>
        <v>220</v>
      </c>
      <c r="Q37" s="15">
        <f t="shared" si="6"/>
        <v>-220</v>
      </c>
    </row>
    <row r="38" spans="1:17" ht="120" x14ac:dyDescent="0.25">
      <c r="A38" s="9">
        <v>28</v>
      </c>
      <c r="B38" s="22" t="s">
        <v>58</v>
      </c>
      <c r="C38" s="26" t="s">
        <v>4</v>
      </c>
      <c r="D38" s="53"/>
      <c r="E38" s="34">
        <v>14</v>
      </c>
      <c r="F38" s="35">
        <f t="shared" si="2"/>
        <v>0</v>
      </c>
      <c r="G38" s="54"/>
      <c r="H38" s="36">
        <v>1</v>
      </c>
      <c r="I38" s="29">
        <f t="shared" si="3"/>
        <v>0</v>
      </c>
      <c r="J38" s="53"/>
      <c r="K38" s="28">
        <v>1</v>
      </c>
      <c r="L38" s="29">
        <f t="shared" si="4"/>
        <v>0</v>
      </c>
      <c r="M38" s="40">
        <f t="shared" si="5"/>
        <v>0</v>
      </c>
      <c r="N38" s="29"/>
      <c r="O38" s="33"/>
      <c r="P38" s="10">
        <f t="shared" si="7"/>
        <v>16</v>
      </c>
      <c r="Q38" s="15">
        <f t="shared" si="6"/>
        <v>-16</v>
      </c>
    </row>
    <row r="39" spans="1:17" ht="120" x14ac:dyDescent="0.25">
      <c r="A39" s="9">
        <v>29</v>
      </c>
      <c r="B39" s="22" t="s">
        <v>59</v>
      </c>
      <c r="C39" s="26" t="s">
        <v>4</v>
      </c>
      <c r="D39" s="53"/>
      <c r="E39" s="34">
        <v>18</v>
      </c>
      <c r="F39" s="35">
        <f t="shared" si="2"/>
        <v>0</v>
      </c>
      <c r="G39" s="54"/>
      <c r="H39" s="36">
        <v>1</v>
      </c>
      <c r="I39" s="29">
        <f t="shared" si="3"/>
        <v>0</v>
      </c>
      <c r="J39" s="53"/>
      <c r="K39" s="28">
        <v>1</v>
      </c>
      <c r="L39" s="29">
        <f t="shared" si="4"/>
        <v>0</v>
      </c>
      <c r="M39" s="40">
        <f t="shared" si="5"/>
        <v>0</v>
      </c>
      <c r="N39" s="29"/>
      <c r="O39" s="33"/>
      <c r="P39" s="10">
        <f t="shared" si="7"/>
        <v>20</v>
      </c>
      <c r="Q39" s="15">
        <f t="shared" ref="Q39:Q54" si="8">+O39-P39</f>
        <v>-20</v>
      </c>
    </row>
    <row r="40" spans="1:17" ht="150.75" x14ac:dyDescent="0.25">
      <c r="A40" s="9">
        <v>30</v>
      </c>
      <c r="B40" s="24" t="s">
        <v>60</v>
      </c>
      <c r="C40" s="44" t="s">
        <v>4</v>
      </c>
      <c r="D40" s="53"/>
      <c r="E40" s="34">
        <v>36</v>
      </c>
      <c r="F40" s="35">
        <f t="shared" si="2"/>
        <v>0</v>
      </c>
      <c r="G40" s="54"/>
      <c r="H40" s="36">
        <v>2</v>
      </c>
      <c r="I40" s="29">
        <f t="shared" si="3"/>
        <v>0</v>
      </c>
      <c r="J40" s="53"/>
      <c r="K40" s="28">
        <v>2</v>
      </c>
      <c r="L40" s="29">
        <f t="shared" si="4"/>
        <v>0</v>
      </c>
      <c r="M40" s="40">
        <f t="shared" si="5"/>
        <v>0</v>
      </c>
      <c r="N40" s="29"/>
      <c r="O40" s="33"/>
      <c r="P40" s="10">
        <f t="shared" si="7"/>
        <v>40</v>
      </c>
      <c r="Q40" s="15">
        <f t="shared" si="8"/>
        <v>-40</v>
      </c>
    </row>
    <row r="41" spans="1:17" ht="165" x14ac:dyDescent="0.25">
      <c r="A41" s="9">
        <v>31</v>
      </c>
      <c r="B41" s="22" t="s">
        <v>61</v>
      </c>
      <c r="C41" s="26" t="s">
        <v>4</v>
      </c>
      <c r="D41" s="53"/>
      <c r="E41" s="34">
        <v>108</v>
      </c>
      <c r="F41" s="35">
        <f t="shared" si="2"/>
        <v>0</v>
      </c>
      <c r="G41" s="54"/>
      <c r="H41" s="36">
        <v>6</v>
      </c>
      <c r="I41" s="29">
        <f t="shared" si="3"/>
        <v>0</v>
      </c>
      <c r="J41" s="53"/>
      <c r="K41" s="28">
        <v>6</v>
      </c>
      <c r="L41" s="29">
        <f t="shared" si="4"/>
        <v>0</v>
      </c>
      <c r="M41" s="40">
        <f t="shared" si="5"/>
        <v>0</v>
      </c>
      <c r="N41" s="29"/>
      <c r="O41" s="33"/>
      <c r="P41" s="10">
        <f t="shared" si="7"/>
        <v>120</v>
      </c>
      <c r="Q41" s="15">
        <f t="shared" si="8"/>
        <v>-120</v>
      </c>
    </row>
    <row r="42" spans="1:17" ht="165" x14ac:dyDescent="0.25">
      <c r="A42" s="9">
        <v>32</v>
      </c>
      <c r="B42" s="22" t="s">
        <v>62</v>
      </c>
      <c r="C42" s="26" t="s">
        <v>4</v>
      </c>
      <c r="D42" s="53"/>
      <c r="E42" s="34">
        <v>14</v>
      </c>
      <c r="F42" s="35">
        <f t="shared" si="2"/>
        <v>0</v>
      </c>
      <c r="G42" s="54"/>
      <c r="H42" s="36">
        <v>1</v>
      </c>
      <c r="I42" s="29">
        <f t="shared" si="3"/>
        <v>0</v>
      </c>
      <c r="J42" s="53"/>
      <c r="K42" s="28">
        <v>1</v>
      </c>
      <c r="L42" s="29">
        <f t="shared" si="4"/>
        <v>0</v>
      </c>
      <c r="M42" s="40">
        <f t="shared" si="5"/>
        <v>0</v>
      </c>
      <c r="N42" s="29"/>
      <c r="O42" s="33"/>
      <c r="P42" s="10">
        <f t="shared" si="7"/>
        <v>16</v>
      </c>
      <c r="Q42" s="15">
        <f t="shared" si="8"/>
        <v>-16</v>
      </c>
    </row>
    <row r="43" spans="1:17" ht="135" x14ac:dyDescent="0.25">
      <c r="A43" s="9">
        <v>33</v>
      </c>
      <c r="B43" s="18" t="s">
        <v>63</v>
      </c>
      <c r="C43" s="26" t="s">
        <v>4</v>
      </c>
      <c r="D43" s="53"/>
      <c r="E43" s="34">
        <v>9</v>
      </c>
      <c r="F43" s="35">
        <f t="shared" si="2"/>
        <v>0</v>
      </c>
      <c r="G43" s="54"/>
      <c r="H43" s="36">
        <v>1</v>
      </c>
      <c r="I43" s="29">
        <f t="shared" si="3"/>
        <v>0</v>
      </c>
      <c r="J43" s="53"/>
      <c r="K43" s="28">
        <v>1</v>
      </c>
      <c r="L43" s="29">
        <f t="shared" si="4"/>
        <v>0</v>
      </c>
      <c r="M43" s="40">
        <f t="shared" si="5"/>
        <v>0</v>
      </c>
      <c r="N43" s="29"/>
      <c r="O43" s="33"/>
      <c r="P43" s="10">
        <f t="shared" si="7"/>
        <v>11</v>
      </c>
      <c r="Q43" s="15">
        <f t="shared" si="8"/>
        <v>-11</v>
      </c>
    </row>
    <row r="44" spans="1:17" ht="120" x14ac:dyDescent="0.25">
      <c r="A44" s="9">
        <v>34</v>
      </c>
      <c r="B44" s="18" t="s">
        <v>64</v>
      </c>
      <c r="C44" s="26" t="s">
        <v>4</v>
      </c>
      <c r="D44" s="53"/>
      <c r="E44" s="34">
        <v>90</v>
      </c>
      <c r="F44" s="35">
        <f t="shared" si="2"/>
        <v>0</v>
      </c>
      <c r="G44" s="54"/>
      <c r="H44" s="36">
        <v>5</v>
      </c>
      <c r="I44" s="29">
        <f t="shared" si="3"/>
        <v>0</v>
      </c>
      <c r="J44" s="53"/>
      <c r="K44" s="28">
        <v>5</v>
      </c>
      <c r="L44" s="29">
        <f t="shared" si="4"/>
        <v>0</v>
      </c>
      <c r="M44" s="40">
        <f t="shared" si="5"/>
        <v>0</v>
      </c>
      <c r="N44" s="29"/>
      <c r="O44" s="33"/>
      <c r="P44" s="10">
        <f t="shared" si="7"/>
        <v>100</v>
      </c>
      <c r="Q44" s="15">
        <f t="shared" si="8"/>
        <v>-100</v>
      </c>
    </row>
    <row r="45" spans="1:17" ht="120" x14ac:dyDescent="0.25">
      <c r="A45" s="9">
        <v>35</v>
      </c>
      <c r="B45" s="18" t="s">
        <v>65</v>
      </c>
      <c r="C45" s="26" t="s">
        <v>4</v>
      </c>
      <c r="D45" s="53"/>
      <c r="E45" s="34">
        <v>90</v>
      </c>
      <c r="F45" s="35">
        <f t="shared" si="2"/>
        <v>0</v>
      </c>
      <c r="G45" s="54"/>
      <c r="H45" s="36">
        <v>5</v>
      </c>
      <c r="I45" s="29">
        <f t="shared" si="3"/>
        <v>0</v>
      </c>
      <c r="J45" s="53"/>
      <c r="K45" s="28">
        <v>5</v>
      </c>
      <c r="L45" s="29">
        <f t="shared" si="4"/>
        <v>0</v>
      </c>
      <c r="M45" s="40">
        <f t="shared" si="5"/>
        <v>0</v>
      </c>
      <c r="N45" s="29"/>
      <c r="O45" s="33"/>
      <c r="P45" s="10">
        <f t="shared" si="7"/>
        <v>100</v>
      </c>
      <c r="Q45" s="15">
        <f t="shared" si="8"/>
        <v>-100</v>
      </c>
    </row>
    <row r="46" spans="1:17" ht="115.9" customHeight="1" x14ac:dyDescent="0.25">
      <c r="A46" s="9">
        <v>36</v>
      </c>
      <c r="B46" s="18" t="s">
        <v>66</v>
      </c>
      <c r="C46" s="26" t="s">
        <v>4</v>
      </c>
      <c r="D46" s="53"/>
      <c r="E46" s="34">
        <v>18</v>
      </c>
      <c r="F46" s="35">
        <f t="shared" si="2"/>
        <v>0</v>
      </c>
      <c r="G46" s="54"/>
      <c r="H46" s="36">
        <v>1</v>
      </c>
      <c r="I46" s="29">
        <f t="shared" si="3"/>
        <v>0</v>
      </c>
      <c r="J46" s="53"/>
      <c r="K46" s="28">
        <v>1</v>
      </c>
      <c r="L46" s="29">
        <f t="shared" si="4"/>
        <v>0</v>
      </c>
      <c r="M46" s="40">
        <f t="shared" si="5"/>
        <v>0</v>
      </c>
      <c r="N46" s="29"/>
      <c r="O46" s="33"/>
      <c r="P46" s="10">
        <f t="shared" si="7"/>
        <v>20</v>
      </c>
      <c r="Q46" s="15">
        <f t="shared" si="8"/>
        <v>-20</v>
      </c>
    </row>
    <row r="47" spans="1:17" ht="135" x14ac:dyDescent="0.25">
      <c r="A47" s="9">
        <v>37</v>
      </c>
      <c r="B47" s="18" t="s">
        <v>67</v>
      </c>
      <c r="C47" s="26" t="s">
        <v>4</v>
      </c>
      <c r="D47" s="53"/>
      <c r="E47" s="34">
        <v>18</v>
      </c>
      <c r="F47" s="35">
        <f t="shared" si="2"/>
        <v>0</v>
      </c>
      <c r="G47" s="54"/>
      <c r="H47" s="36">
        <v>1</v>
      </c>
      <c r="I47" s="29">
        <f t="shared" si="3"/>
        <v>0</v>
      </c>
      <c r="J47" s="53"/>
      <c r="K47" s="28">
        <v>1</v>
      </c>
      <c r="L47" s="29">
        <f t="shared" si="4"/>
        <v>0</v>
      </c>
      <c r="M47" s="40">
        <f t="shared" si="5"/>
        <v>0</v>
      </c>
      <c r="N47" s="29"/>
      <c r="O47" s="33"/>
      <c r="P47" s="10">
        <f t="shared" si="7"/>
        <v>20</v>
      </c>
      <c r="Q47" s="15">
        <f t="shared" si="8"/>
        <v>-20</v>
      </c>
    </row>
    <row r="48" spans="1:17" ht="105" x14ac:dyDescent="0.25">
      <c r="A48" s="9">
        <v>38</v>
      </c>
      <c r="B48" s="21" t="s">
        <v>68</v>
      </c>
      <c r="C48" s="44" t="s">
        <v>4</v>
      </c>
      <c r="D48" s="53"/>
      <c r="E48" s="34">
        <v>99</v>
      </c>
      <c r="F48" s="35">
        <f t="shared" si="2"/>
        <v>0</v>
      </c>
      <c r="G48" s="54"/>
      <c r="H48" s="36">
        <v>6</v>
      </c>
      <c r="I48" s="29">
        <f t="shared" si="3"/>
        <v>0</v>
      </c>
      <c r="J48" s="53"/>
      <c r="K48" s="28">
        <v>6</v>
      </c>
      <c r="L48" s="29">
        <f t="shared" si="4"/>
        <v>0</v>
      </c>
      <c r="M48" s="40">
        <f t="shared" si="5"/>
        <v>0</v>
      </c>
      <c r="N48" s="29"/>
      <c r="O48" s="33"/>
      <c r="P48" s="10">
        <f t="shared" si="7"/>
        <v>111</v>
      </c>
      <c r="Q48" s="15">
        <f t="shared" si="8"/>
        <v>-111</v>
      </c>
    </row>
    <row r="49" spans="1:17" ht="105" x14ac:dyDescent="0.25">
      <c r="A49" s="9">
        <v>39</v>
      </c>
      <c r="B49" s="21" t="s">
        <v>69</v>
      </c>
      <c r="C49" s="44" t="s">
        <v>4</v>
      </c>
      <c r="D49" s="53"/>
      <c r="E49" s="34">
        <v>36</v>
      </c>
      <c r="F49" s="35">
        <f t="shared" si="2"/>
        <v>0</v>
      </c>
      <c r="G49" s="54"/>
      <c r="H49" s="36">
        <v>2</v>
      </c>
      <c r="I49" s="29">
        <f t="shared" si="3"/>
        <v>0</v>
      </c>
      <c r="J49" s="53"/>
      <c r="K49" s="28">
        <v>2</v>
      </c>
      <c r="L49" s="29">
        <f t="shared" si="4"/>
        <v>0</v>
      </c>
      <c r="M49" s="40">
        <f t="shared" si="5"/>
        <v>0</v>
      </c>
      <c r="N49" s="29"/>
      <c r="O49" s="33"/>
      <c r="P49" s="10">
        <f t="shared" si="7"/>
        <v>40</v>
      </c>
      <c r="Q49" s="15">
        <f t="shared" si="8"/>
        <v>-40</v>
      </c>
    </row>
    <row r="50" spans="1:17" x14ac:dyDescent="0.25">
      <c r="A50" s="9">
        <v>40</v>
      </c>
      <c r="B50" s="21" t="s">
        <v>47</v>
      </c>
      <c r="C50" s="44" t="s">
        <v>4</v>
      </c>
      <c r="D50" s="53"/>
      <c r="E50" s="34">
        <v>36</v>
      </c>
      <c r="F50" s="35">
        <f t="shared" si="2"/>
        <v>0</v>
      </c>
      <c r="G50" s="54"/>
      <c r="H50" s="36">
        <v>2</v>
      </c>
      <c r="I50" s="29">
        <f t="shared" si="3"/>
        <v>0</v>
      </c>
      <c r="J50" s="53"/>
      <c r="K50" s="28">
        <v>2</v>
      </c>
      <c r="L50" s="29">
        <f t="shared" si="4"/>
        <v>0</v>
      </c>
      <c r="M50" s="40">
        <f t="shared" si="5"/>
        <v>0</v>
      </c>
      <c r="N50" s="29"/>
      <c r="O50" s="33"/>
      <c r="P50" s="10">
        <f t="shared" si="7"/>
        <v>40</v>
      </c>
      <c r="Q50" s="15">
        <f t="shared" si="8"/>
        <v>-40</v>
      </c>
    </row>
    <row r="51" spans="1:17" x14ac:dyDescent="0.25">
      <c r="A51" s="9">
        <v>41</v>
      </c>
      <c r="B51" s="21" t="s">
        <v>48</v>
      </c>
      <c r="C51" s="44" t="s">
        <v>4</v>
      </c>
      <c r="D51" s="53"/>
      <c r="E51" s="34">
        <v>162</v>
      </c>
      <c r="F51" s="35">
        <f t="shared" si="2"/>
        <v>0</v>
      </c>
      <c r="G51" s="54"/>
      <c r="H51" s="36">
        <v>9</v>
      </c>
      <c r="I51" s="29">
        <f t="shared" si="3"/>
        <v>0</v>
      </c>
      <c r="J51" s="53"/>
      <c r="K51" s="28">
        <v>9</v>
      </c>
      <c r="L51" s="29">
        <f t="shared" si="4"/>
        <v>0</v>
      </c>
      <c r="M51" s="40">
        <f t="shared" si="5"/>
        <v>0</v>
      </c>
      <c r="N51" s="29"/>
      <c r="O51" s="33"/>
      <c r="P51" s="10">
        <f t="shared" si="7"/>
        <v>180</v>
      </c>
      <c r="Q51" s="15">
        <f t="shared" si="8"/>
        <v>-180</v>
      </c>
    </row>
    <row r="52" spans="1:17" x14ac:dyDescent="0.25">
      <c r="A52" s="9">
        <v>42</v>
      </c>
      <c r="B52" s="21" t="s">
        <v>49</v>
      </c>
      <c r="C52" s="44" t="s">
        <v>4</v>
      </c>
      <c r="D52" s="53"/>
      <c r="E52" s="34">
        <v>72</v>
      </c>
      <c r="F52" s="35">
        <f t="shared" si="2"/>
        <v>0</v>
      </c>
      <c r="G52" s="54"/>
      <c r="H52" s="36">
        <v>4</v>
      </c>
      <c r="I52" s="29">
        <f t="shared" si="3"/>
        <v>0</v>
      </c>
      <c r="J52" s="53"/>
      <c r="K52" s="28">
        <v>4</v>
      </c>
      <c r="L52" s="29">
        <f t="shared" si="4"/>
        <v>0</v>
      </c>
      <c r="M52" s="40">
        <f t="shared" si="5"/>
        <v>0</v>
      </c>
      <c r="N52" s="29"/>
      <c r="O52" s="33"/>
      <c r="P52" s="10">
        <f t="shared" si="7"/>
        <v>80</v>
      </c>
      <c r="Q52" s="15">
        <f t="shared" si="8"/>
        <v>-80</v>
      </c>
    </row>
    <row r="53" spans="1:17" ht="105" x14ac:dyDescent="0.25">
      <c r="A53" s="9">
        <v>43</v>
      </c>
      <c r="B53" s="21" t="s">
        <v>70</v>
      </c>
      <c r="C53" s="44" t="s">
        <v>4</v>
      </c>
      <c r="D53" s="53"/>
      <c r="E53" s="34">
        <v>126</v>
      </c>
      <c r="F53" s="35">
        <f t="shared" si="2"/>
        <v>0</v>
      </c>
      <c r="G53" s="54"/>
      <c r="H53" s="36">
        <v>7</v>
      </c>
      <c r="I53" s="29">
        <f t="shared" si="3"/>
        <v>0</v>
      </c>
      <c r="J53" s="53"/>
      <c r="K53" s="28">
        <v>7</v>
      </c>
      <c r="L53" s="29">
        <f t="shared" si="4"/>
        <v>0</v>
      </c>
      <c r="M53" s="40">
        <f t="shared" si="5"/>
        <v>0</v>
      </c>
      <c r="N53" s="29"/>
      <c r="O53" s="33"/>
      <c r="P53" s="10">
        <f t="shared" si="7"/>
        <v>140</v>
      </c>
      <c r="Q53" s="15">
        <f t="shared" si="8"/>
        <v>-140</v>
      </c>
    </row>
    <row r="54" spans="1:17" x14ac:dyDescent="0.25">
      <c r="A54" s="6">
        <v>44</v>
      </c>
      <c r="B54" s="18" t="s">
        <v>50</v>
      </c>
      <c r="C54" s="26" t="s">
        <v>8</v>
      </c>
      <c r="D54" s="53"/>
      <c r="E54" s="34">
        <v>450</v>
      </c>
      <c r="F54" s="35">
        <f t="shared" si="2"/>
        <v>0</v>
      </c>
      <c r="G54" s="54"/>
      <c r="H54" s="36">
        <v>25</v>
      </c>
      <c r="I54" s="29">
        <f t="shared" si="3"/>
        <v>0</v>
      </c>
      <c r="J54" s="53"/>
      <c r="K54" s="28">
        <v>25</v>
      </c>
      <c r="L54" s="29">
        <f t="shared" si="4"/>
        <v>0</v>
      </c>
      <c r="M54" s="40">
        <f t="shared" si="5"/>
        <v>0</v>
      </c>
      <c r="N54" s="29"/>
      <c r="O54" s="33"/>
      <c r="P54" s="10">
        <f t="shared" si="7"/>
        <v>500</v>
      </c>
      <c r="Q54" s="15">
        <f t="shared" si="8"/>
        <v>-500</v>
      </c>
    </row>
    <row r="55" spans="1:17" x14ac:dyDescent="0.25">
      <c r="A55" s="6">
        <v>45</v>
      </c>
      <c r="B55" s="18" t="s">
        <v>51</v>
      </c>
      <c r="C55" s="26" t="s">
        <v>8</v>
      </c>
      <c r="D55" s="53"/>
      <c r="E55" s="34">
        <v>540</v>
      </c>
      <c r="F55" s="35">
        <f t="shared" si="2"/>
        <v>0</v>
      </c>
      <c r="G55" s="54"/>
      <c r="H55" s="36">
        <v>30</v>
      </c>
      <c r="I55" s="29">
        <f t="shared" si="3"/>
        <v>0</v>
      </c>
      <c r="J55" s="53"/>
      <c r="K55" s="28">
        <v>30</v>
      </c>
      <c r="L55" s="29">
        <f t="shared" si="4"/>
        <v>0</v>
      </c>
      <c r="M55" s="40">
        <f t="shared" si="5"/>
        <v>0</v>
      </c>
      <c r="N55" s="29"/>
      <c r="O55" s="33"/>
      <c r="P55" s="10">
        <f t="shared" si="7"/>
        <v>600</v>
      </c>
      <c r="Q55" s="15">
        <f t="shared" ref="Q55:Q58" si="9">+O55-P55</f>
        <v>-600</v>
      </c>
    </row>
    <row r="56" spans="1:17" x14ac:dyDescent="0.25">
      <c r="A56" s="6">
        <v>46</v>
      </c>
      <c r="B56" s="18" t="s">
        <v>27</v>
      </c>
      <c r="C56" s="26" t="s">
        <v>8</v>
      </c>
      <c r="D56" s="53"/>
      <c r="E56" s="34">
        <v>180</v>
      </c>
      <c r="F56" s="35">
        <f t="shared" si="2"/>
        <v>0</v>
      </c>
      <c r="G56" s="54"/>
      <c r="H56" s="36">
        <v>10</v>
      </c>
      <c r="I56" s="29">
        <f t="shared" si="3"/>
        <v>0</v>
      </c>
      <c r="J56" s="53"/>
      <c r="K56" s="28">
        <v>10</v>
      </c>
      <c r="L56" s="29">
        <f t="shared" si="4"/>
        <v>0</v>
      </c>
      <c r="M56" s="40">
        <f t="shared" si="5"/>
        <v>0</v>
      </c>
      <c r="N56" s="29"/>
      <c r="O56" s="33"/>
      <c r="P56" s="10">
        <f t="shared" si="7"/>
        <v>200</v>
      </c>
      <c r="Q56" s="15">
        <f t="shared" si="9"/>
        <v>-200</v>
      </c>
    </row>
    <row r="57" spans="1:17" x14ac:dyDescent="0.25">
      <c r="A57" s="6">
        <v>47</v>
      </c>
      <c r="B57" s="18" t="s">
        <v>19</v>
      </c>
      <c r="C57" s="26" t="s">
        <v>8</v>
      </c>
      <c r="D57" s="53"/>
      <c r="E57" s="34">
        <v>180</v>
      </c>
      <c r="F57" s="35">
        <f t="shared" si="2"/>
        <v>0</v>
      </c>
      <c r="G57" s="54"/>
      <c r="H57" s="36">
        <v>10</v>
      </c>
      <c r="I57" s="29">
        <f t="shared" si="3"/>
        <v>0</v>
      </c>
      <c r="J57" s="53"/>
      <c r="K57" s="28">
        <v>10</v>
      </c>
      <c r="L57" s="29">
        <f t="shared" si="4"/>
        <v>0</v>
      </c>
      <c r="M57" s="40">
        <f t="shared" si="5"/>
        <v>0</v>
      </c>
      <c r="N57" s="29"/>
      <c r="O57" s="33"/>
      <c r="P57" s="10">
        <f t="shared" si="7"/>
        <v>200</v>
      </c>
      <c r="Q57" s="15">
        <f t="shared" si="9"/>
        <v>-200</v>
      </c>
    </row>
    <row r="58" spans="1:17" x14ac:dyDescent="0.25">
      <c r="A58" s="6">
        <v>48</v>
      </c>
      <c r="B58" s="18" t="s">
        <v>9</v>
      </c>
      <c r="C58" s="26" t="s">
        <v>8</v>
      </c>
      <c r="D58" s="53"/>
      <c r="E58" s="34">
        <v>900</v>
      </c>
      <c r="F58" s="35">
        <f t="shared" si="2"/>
        <v>0</v>
      </c>
      <c r="G58" s="54"/>
      <c r="H58" s="36">
        <v>50</v>
      </c>
      <c r="I58" s="29">
        <f t="shared" si="3"/>
        <v>0</v>
      </c>
      <c r="J58" s="53"/>
      <c r="K58" s="28">
        <v>50</v>
      </c>
      <c r="L58" s="29">
        <f t="shared" si="4"/>
        <v>0</v>
      </c>
      <c r="M58" s="40">
        <f t="shared" si="5"/>
        <v>0</v>
      </c>
      <c r="N58" s="29"/>
      <c r="O58" s="33"/>
      <c r="P58" s="10">
        <f t="shared" si="7"/>
        <v>1000</v>
      </c>
      <c r="Q58" s="15">
        <f t="shared" si="9"/>
        <v>-1000</v>
      </c>
    </row>
    <row r="59" spans="1:17" s="63" customFormat="1" ht="15.75" x14ac:dyDescent="0.25">
      <c r="A59" s="55"/>
      <c r="B59" s="56" t="s">
        <v>11</v>
      </c>
      <c r="C59" s="57"/>
      <c r="D59" s="58"/>
      <c r="E59" s="59"/>
      <c r="F59" s="60"/>
      <c r="G59" s="60"/>
      <c r="H59" s="60"/>
      <c r="I59" s="60"/>
      <c r="J59" s="60"/>
      <c r="K59" s="60"/>
      <c r="L59" s="60"/>
      <c r="M59" s="60">
        <f>SUM(M5:M58)</f>
        <v>0</v>
      </c>
      <c r="N59" s="60"/>
      <c r="O59" s="61"/>
      <c r="P59" s="62"/>
    </row>
    <row r="60" spans="1:17" x14ac:dyDescent="0.25">
      <c r="C60" s="26"/>
      <c r="D60" s="27"/>
      <c r="E60" s="28"/>
      <c r="F60" s="29"/>
      <c r="G60" s="30"/>
      <c r="H60" s="31"/>
      <c r="I60" s="29"/>
      <c r="J60" s="27"/>
      <c r="K60" s="33"/>
      <c r="L60" s="29"/>
      <c r="M60" s="32"/>
      <c r="N60" s="33"/>
      <c r="O60" s="33"/>
    </row>
    <row r="61" spans="1:17" x14ac:dyDescent="0.25">
      <c r="C61" s="26"/>
      <c r="D61" s="27"/>
      <c r="E61" s="28"/>
      <c r="F61" s="28"/>
      <c r="G61" s="28"/>
      <c r="H61" s="28"/>
      <c r="I61" s="28"/>
      <c r="J61" s="28"/>
      <c r="K61" s="28"/>
      <c r="L61" s="29"/>
      <c r="M61" s="32"/>
      <c r="N61" s="33"/>
      <c r="O61" s="33"/>
    </row>
    <row r="62" spans="1:17" x14ac:dyDescent="0.25">
      <c r="B62" s="21"/>
      <c r="C62" s="44"/>
      <c r="D62" s="45"/>
      <c r="E62" s="28"/>
      <c r="F62" s="29"/>
      <c r="G62" s="30"/>
      <c r="H62" s="31"/>
      <c r="I62" s="29"/>
      <c r="J62" s="27"/>
      <c r="K62" s="33"/>
      <c r="L62" s="29"/>
      <c r="M62" s="32"/>
      <c r="N62" s="33"/>
      <c r="O62" s="33"/>
    </row>
    <row r="63" spans="1:17" ht="45" x14ac:dyDescent="0.25">
      <c r="B63" s="21" t="s">
        <v>53</v>
      </c>
      <c r="C63" s="44"/>
      <c r="D63" s="27"/>
      <c r="E63" s="28"/>
      <c r="F63" s="29"/>
      <c r="G63" s="30"/>
      <c r="H63" s="31"/>
      <c r="I63" s="29"/>
      <c r="J63" s="27"/>
      <c r="K63" s="33"/>
      <c r="L63" s="29"/>
      <c r="M63" s="32"/>
      <c r="N63" s="33"/>
      <c r="O63" s="33"/>
      <c r="P63" s="13" t="s">
        <v>32</v>
      </c>
    </row>
    <row r="64" spans="1:17" ht="30" x14ac:dyDescent="0.25">
      <c r="B64" s="21" t="s">
        <v>52</v>
      </c>
      <c r="C64" s="44"/>
      <c r="D64" s="27"/>
      <c r="E64" s="28"/>
      <c r="F64" s="29"/>
      <c r="G64" s="30"/>
      <c r="H64" s="31"/>
      <c r="I64" s="29"/>
      <c r="J64" s="27"/>
      <c r="K64" s="33"/>
      <c r="L64" s="29"/>
      <c r="M64" s="32"/>
      <c r="N64" s="33"/>
      <c r="O64" s="33"/>
      <c r="P64" s="13" t="s">
        <v>30</v>
      </c>
    </row>
    <row r="65" spans="1:16" ht="45" x14ac:dyDescent="0.25">
      <c r="B65" s="21" t="s">
        <v>54</v>
      </c>
      <c r="C65" s="26"/>
      <c r="D65" s="27"/>
      <c r="E65" s="28"/>
      <c r="F65" s="29"/>
      <c r="G65" s="30"/>
      <c r="H65" s="31"/>
      <c r="I65" s="29"/>
      <c r="J65" s="27"/>
      <c r="K65" s="33"/>
      <c r="L65" s="29"/>
      <c r="M65" s="32"/>
      <c r="N65" s="33"/>
      <c r="O65" s="33"/>
      <c r="P65" s="14" t="s">
        <v>31</v>
      </c>
    </row>
    <row r="66" spans="1:16" x14ac:dyDescent="0.25">
      <c r="B66" s="21"/>
      <c r="C66" s="26"/>
      <c r="D66" s="27"/>
      <c r="E66" s="28"/>
      <c r="F66" s="29"/>
      <c r="G66" s="30"/>
      <c r="H66" s="31"/>
      <c r="I66" s="29"/>
      <c r="J66" s="27"/>
      <c r="K66" s="33"/>
      <c r="L66" s="29"/>
      <c r="M66" s="32"/>
      <c r="N66" s="33"/>
      <c r="O66" s="33"/>
    </row>
    <row r="67" spans="1:16" s="12" customFormat="1" x14ac:dyDescent="0.25">
      <c r="A67" s="9"/>
      <c r="B67" s="21"/>
      <c r="C67" s="25"/>
      <c r="D67" s="25"/>
      <c r="E67" s="46"/>
      <c r="F67" s="47"/>
      <c r="G67" s="48"/>
      <c r="H67" s="49"/>
      <c r="I67" s="47"/>
      <c r="J67" s="45"/>
      <c r="K67" s="25"/>
      <c r="L67" s="47"/>
      <c r="M67" s="50"/>
      <c r="N67" s="25"/>
      <c r="O67" s="25"/>
      <c r="P67" s="11"/>
    </row>
    <row r="68" spans="1:16" s="12" customFormat="1" x14ac:dyDescent="0.25">
      <c r="A68" s="9"/>
      <c r="B68" s="25" t="s">
        <v>20</v>
      </c>
      <c r="C68" s="44"/>
      <c r="D68" s="45"/>
      <c r="E68" s="46"/>
      <c r="F68" s="47"/>
      <c r="G68" s="48"/>
      <c r="H68" s="49"/>
      <c r="I68" s="47"/>
      <c r="J68" s="45"/>
      <c r="K68" s="25"/>
      <c r="L68" s="47"/>
      <c r="M68" s="50"/>
      <c r="N68" s="25"/>
      <c r="O68" s="25"/>
      <c r="P68" s="11"/>
    </row>
    <row r="69" spans="1:16" x14ac:dyDescent="0.25">
      <c r="B69" s="21"/>
      <c r="C69" s="44"/>
      <c r="D69" s="45"/>
      <c r="E69" s="28"/>
      <c r="F69" s="29"/>
      <c r="G69" s="30"/>
      <c r="H69" s="31"/>
      <c r="I69" s="29"/>
      <c r="J69" s="27"/>
      <c r="K69" s="33"/>
      <c r="L69" s="29"/>
      <c r="M69" s="32"/>
      <c r="N69" s="33"/>
      <c r="O69" s="33"/>
    </row>
    <row r="70" spans="1:16" x14ac:dyDescent="0.25">
      <c r="B70" s="21"/>
      <c r="C70" s="44"/>
      <c r="D70" s="45"/>
      <c r="E70" s="28"/>
      <c r="F70" s="29"/>
      <c r="G70" s="30"/>
      <c r="H70" s="31"/>
      <c r="I70" s="29"/>
      <c r="J70" s="27"/>
      <c r="K70" s="33"/>
      <c r="L70" s="29"/>
      <c r="M70" s="32"/>
      <c r="N70" s="33"/>
      <c r="O70" s="33"/>
    </row>
    <row r="71" spans="1:16" x14ac:dyDescent="0.25">
      <c r="B71" s="21"/>
      <c r="C71" s="44"/>
      <c r="D71" s="45"/>
      <c r="E71" s="44"/>
      <c r="F71" s="51"/>
      <c r="G71" s="30"/>
      <c r="H71" s="31"/>
      <c r="I71" s="29"/>
      <c r="J71" s="27"/>
      <c r="K71" s="33"/>
      <c r="L71" s="29"/>
      <c r="M71" s="32"/>
      <c r="N71" s="33"/>
      <c r="O71" s="33"/>
    </row>
    <row r="72" spans="1:16" x14ac:dyDescent="0.25">
      <c r="B72" s="21"/>
      <c r="C72" s="44"/>
      <c r="D72" s="45"/>
      <c r="E72" s="44"/>
      <c r="F72" s="51"/>
      <c r="G72" s="30"/>
      <c r="H72" s="31"/>
      <c r="I72" s="29"/>
      <c r="J72" s="27"/>
      <c r="K72" s="33"/>
      <c r="L72" s="29"/>
      <c r="M72" s="32"/>
      <c r="N72" s="33"/>
      <c r="O72" s="33"/>
    </row>
    <row r="73" spans="1:16" x14ac:dyDescent="0.25">
      <c r="C73" s="44"/>
      <c r="D73" s="45"/>
      <c r="E73" s="44"/>
      <c r="F73" s="51"/>
      <c r="G73" s="30"/>
      <c r="H73" s="31"/>
      <c r="I73" s="29"/>
      <c r="J73" s="27"/>
      <c r="K73" s="33"/>
      <c r="L73" s="29"/>
      <c r="M73" s="32"/>
      <c r="N73" s="33"/>
      <c r="O73" s="33"/>
    </row>
  </sheetData>
  <sheetProtection algorithmName="SHA-512" hashValue="aIdSFdrbeai4932/ROPISG9ni+A8dgZJKan6hY2Ngslj/sNol6qSzTkwqs/XWqxHDVC5Zf1al6Y9tzrTuYhPVw==" saltValue="MNVnule3p3OpIfwak1jUqA==" spinCount="100000" sheet="1" objects="1" scenarios="1"/>
  <phoneticPr fontId="2" type="noConversion"/>
  <printOptions gridLines="1"/>
  <pageMargins left="3.937007874015748E-2" right="3.937007874015748E-2" top="0.35433070866141736" bottom="0.15748031496062992" header="0.31496062992125984" footer="0.31496062992125984"/>
  <pageSetup paperSize="8"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1</vt:lpstr>
      <vt:lpstr>'1'!Področje_tiskanja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Peterka</dc:creator>
  <cp:lastModifiedBy>Sabina Rupert</cp:lastModifiedBy>
  <cp:lastPrinted>2020-12-18T09:22:20Z</cp:lastPrinted>
  <dcterms:created xsi:type="dcterms:W3CDTF">2019-09-17T12:50:02Z</dcterms:created>
  <dcterms:modified xsi:type="dcterms:W3CDTF">2021-05-28T13:52:04Z</dcterms:modified>
</cp:coreProperties>
</file>