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PravnoKadrovskeZadeve\SPKZVodja\splošni sektor\javni razpisi-ja\javni razpisi 2021\Vzdrževanje\FINAL\"/>
    </mc:Choice>
  </mc:AlternateContent>
  <xr:revisionPtr revIDLastSave="0" documentId="8_{1F893002-81F5-4707-B2C7-2FE48D88E859}" xr6:coauthVersionLast="47" xr6:coauthVersionMax="47" xr10:uidLastSave="{00000000-0000-0000-0000-000000000000}"/>
  <bookViews>
    <workbookView xWindow="-120" yWindow="-120" windowWidth="29040" windowHeight="15840" firstSheet="15" activeTab="22" xr2:uid="{00000000-000D-0000-FFFF-FFFF00000000}"/>
  </bookViews>
  <sheets>
    <sheet name="SKLOP 1-DOB-košnja+obrezovanje" sheetId="1" r:id="rId1"/>
    <sheet name="SKLOP 2-DOB-zimska služba" sheetId="2" r:id="rId2"/>
    <sheet name="SKLOP 3-DOMŽALE-košnja" sheetId="3" r:id="rId3"/>
    <sheet name="SKLOP 4-DOMŽALE-obrezovanje" sheetId="4" r:id="rId4"/>
    <sheet name="SKLOP 5-DOMŽALE-zimska služba" sheetId="5" r:id="rId5"/>
    <sheet name="SKLOP 6-ŠENTPAVEL-zimska služba" sheetId="31" r:id="rId6"/>
    <sheet name="SKLOP 7-HOMEC-vzdrževanje" sheetId="6" r:id="rId7"/>
    <sheet name="SKLOP 8-IHAN-košnja+obrezovanje" sheetId="7" r:id="rId8"/>
    <sheet name="SKLOP 9-IHAN-zimska služba" sheetId="8" r:id="rId9"/>
    <sheet name="SKLOP 10- KRTINA košnja in obr." sheetId="9" r:id="rId10"/>
    <sheet name="SKLOP 11-KRTINA-zimska služba" sheetId="10" r:id="rId11"/>
    <sheet name="SKLOP 12-RADOMLJE-košnja+ob." sheetId="11" r:id="rId12"/>
    <sheet name="SKLOP 13-RADOMLJE-zimska služba" sheetId="12" r:id="rId13"/>
    <sheet name="SKLOP 14-ROVA-košnja+obr." sheetId="13" r:id="rId14"/>
    <sheet name="SKLOP 15-ROVA-zimska služba" sheetId="14" r:id="rId15"/>
    <sheet name="SKLOP 16 SV. TROJICA-vzdr." sheetId="15" r:id="rId16"/>
    <sheet name="SKLOP 17- ŠKOCJAN-zimska služba" sheetId="16" r:id="rId17"/>
    <sheet name="SKLOP 18-MENGEŠ-vzdrževanje" sheetId="17" r:id="rId18"/>
    <sheet name="SKLOP 19-MORAVČE-vzdrževanje" sheetId="18" r:id="rId19"/>
    <sheet name="SKLOP 20-PEČE-vzdrževanje" sheetId="19" r:id="rId20"/>
    <sheet name="SKLOP 21-DOMŽALE PRI CERKVI-vzd" sheetId="35" r:id="rId21"/>
    <sheet name="SKLOP 22-DOMŽALE-pri cerkvi-zim" sheetId="32" r:id="rId22"/>
    <sheet name="SKLOP 23-PŠATA-zimska služba" sheetId="33" r:id="rId23"/>
    <sheet name="SKLOP 24-CRO-vzdrževanje" sheetId="36" r:id="rId24"/>
    <sheet name="SKLOP 25-OBJEKTI KAN. DOMŽALE" sheetId="40" r:id="rId25"/>
    <sheet name="SKLOP 26-OBJEKTI KAN. MENGEŠ" sheetId="39" r:id="rId26"/>
    <sheet name="SKLOP 27-OBJEKTI KAN. TRZIN" sheetId="38" r:id="rId27"/>
    <sheet name="SKLOP 28-OBJEKTI KAN. LUKOVICA" sheetId="37" r:id="rId28"/>
    <sheet name="SKLOP 29-OBJEKTI KAN. MORAVČE" sheetId="41" r:id="rId29"/>
    <sheet name="SKLOP 30-OBJEKTI VO DOMŽALE" sheetId="46" r:id="rId30"/>
    <sheet name="SKLOP 31-OBJEKTI VO MENGEŠ" sheetId="45" r:id="rId31"/>
    <sheet name="SKLOP 32-OBJEKTI VO TRZIN" sheetId="44" r:id="rId32"/>
    <sheet name="SKLOP 33-OBJEKTI VO LUKOVICA" sheetId="43" r:id="rId33"/>
    <sheet name="SKLOP 34-OBJEKTI VO MORAVČE" sheetId="42" r:id="rId34"/>
    <sheet name="SKLOP 35-LISTJE VO DOMZALE" sheetId="47" r:id="rId35"/>
    <sheet name="SKLOP 36-LISTJE VO MENGEŠ" sheetId="48" r:id="rId36"/>
    <sheet name="SKLOP 37-LISTJE VO TRZIN" sheetId="49" r:id="rId37"/>
    <sheet name="SKLOP 38-LISTJE VO LUKOVICA" sheetId="50" r:id="rId38"/>
    <sheet name="SKLOP 39-LISTJE VO MORAVČE" sheetId="51" r:id="rId39"/>
  </sheets>
  <definedNames>
    <definedName name="_Hlk504485920" localSheetId="8">'SKLOP 9-IHAN-zimska služba'!$B$3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42" l="1"/>
  <c r="G19" i="42"/>
  <c r="G20" i="42"/>
  <c r="G21" i="42"/>
  <c r="G22" i="42"/>
  <c r="G23" i="42"/>
  <c r="G24" i="42"/>
  <c r="G9" i="42"/>
  <c r="G10" i="42"/>
  <c r="G11" i="42"/>
  <c r="G12" i="42"/>
  <c r="G13" i="42"/>
  <c r="G14" i="42"/>
  <c r="G15" i="42"/>
  <c r="G16" i="42"/>
  <c r="G17" i="42"/>
  <c r="G92" i="42"/>
  <c r="G89" i="42"/>
  <c r="G87" i="42"/>
  <c r="G85" i="42"/>
  <c r="G83" i="42"/>
  <c r="G81" i="42"/>
  <c r="G79" i="42"/>
  <c r="G77" i="42"/>
  <c r="G75" i="42"/>
  <c r="G73" i="42"/>
  <c r="G71" i="42"/>
  <c r="G69" i="42"/>
  <c r="G67" i="42"/>
  <c r="G65" i="42"/>
  <c r="G63" i="42"/>
  <c r="G59" i="42"/>
  <c r="G57" i="42"/>
  <c r="G55" i="42"/>
  <c r="G53" i="42"/>
  <c r="G51" i="42"/>
  <c r="G48" i="42"/>
  <c r="G46" i="42"/>
  <c r="G44" i="42"/>
  <c r="G42" i="42"/>
  <c r="G40" i="42"/>
  <c r="G38" i="42"/>
  <c r="G36" i="42"/>
  <c r="G34" i="42"/>
  <c r="G32" i="42"/>
  <c r="G30" i="42"/>
  <c r="G28" i="42"/>
  <c r="G70" i="43"/>
  <c r="G58" i="43"/>
  <c r="G59" i="43"/>
  <c r="G60" i="43"/>
  <c r="G61" i="43"/>
  <c r="G62" i="43"/>
  <c r="G63" i="43"/>
  <c r="G64" i="43"/>
  <c r="G65" i="43"/>
  <c r="G66" i="43"/>
  <c r="G67" i="43"/>
  <c r="G68" i="43"/>
  <c r="G69" i="43"/>
  <c r="G20" i="43"/>
  <c r="G21" i="43"/>
  <c r="G22" i="43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50" i="43"/>
  <c r="G51" i="43"/>
  <c r="G52" i="43"/>
  <c r="G53" i="43"/>
  <c r="G54" i="43"/>
  <c r="G55" i="43"/>
  <c r="G8" i="43"/>
  <c r="G9" i="43"/>
  <c r="G10" i="43"/>
  <c r="G11" i="43"/>
  <c r="G12" i="43"/>
  <c r="G13" i="43"/>
  <c r="G14" i="43"/>
  <c r="G15" i="43"/>
  <c r="G16" i="43"/>
  <c r="G17" i="43"/>
  <c r="G14" i="44"/>
  <c r="G13" i="44"/>
  <c r="G8" i="44"/>
  <c r="G9" i="44"/>
  <c r="G10" i="44"/>
  <c r="G66" i="46"/>
  <c r="G25" i="45"/>
  <c r="G11" i="45"/>
  <c r="G24" i="45"/>
  <c r="G22" i="45"/>
  <c r="G20" i="45"/>
  <c r="G18" i="45"/>
  <c r="G16" i="45"/>
  <c r="G14" i="45"/>
  <c r="G65" i="46"/>
  <c r="G63" i="46"/>
  <c r="G61" i="46"/>
  <c r="G59" i="46"/>
  <c r="G57" i="46"/>
  <c r="G55" i="46"/>
  <c r="G53" i="46"/>
  <c r="G51" i="46"/>
  <c r="G49" i="46"/>
  <c r="G47" i="46"/>
  <c r="G45" i="46"/>
  <c r="G43" i="46"/>
  <c r="G41" i="46"/>
  <c r="G38" i="46"/>
  <c r="G36" i="46"/>
  <c r="G34" i="46"/>
  <c r="G32" i="46"/>
  <c r="G30" i="46"/>
  <c r="G28" i="46"/>
  <c r="G18" i="46"/>
  <c r="G16" i="46"/>
  <c r="G25" i="46"/>
  <c r="G14" i="41"/>
  <c r="G14" i="37"/>
  <c r="G6" i="37"/>
  <c r="G7" i="36"/>
  <c r="G8" i="36"/>
  <c r="G9" i="36"/>
  <c r="G10" i="36"/>
  <c r="G11" i="36"/>
  <c r="G12" i="36"/>
  <c r="G13" i="36"/>
  <c r="G14" i="36"/>
  <c r="G15" i="36"/>
  <c r="G16" i="36"/>
  <c r="G12" i="39"/>
  <c r="G10" i="38"/>
  <c r="G10" i="39"/>
  <c r="G11" i="39"/>
  <c r="G14" i="3" l="1"/>
  <c r="G13" i="3"/>
  <c r="G12" i="3"/>
  <c r="G11" i="3"/>
  <c r="G10" i="3"/>
  <c r="G9" i="3"/>
  <c r="G8" i="3"/>
  <c r="G7" i="3"/>
  <c r="G7" i="41"/>
  <c r="G8" i="41"/>
  <c r="G9" i="41"/>
  <c r="G10" i="41"/>
  <c r="G11" i="41"/>
  <c r="G12" i="41"/>
  <c r="G13" i="41"/>
  <c r="G7" i="37"/>
  <c r="G8" i="37"/>
  <c r="G9" i="37"/>
  <c r="G10" i="37"/>
  <c r="G11" i="37"/>
  <c r="G12" i="37"/>
  <c r="G13" i="37"/>
  <c r="G7" i="38"/>
  <c r="G8" i="38"/>
  <c r="G9" i="38"/>
  <c r="G7" i="39"/>
  <c r="G8" i="39"/>
  <c r="G9" i="39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7" i="35"/>
  <c r="G8" i="35"/>
  <c r="G7" i="19"/>
  <c r="G8" i="19"/>
  <c r="G9" i="19"/>
  <c r="G10" i="19"/>
  <c r="G11" i="19"/>
  <c r="G12" i="19"/>
  <c r="G13" i="19"/>
  <c r="G14" i="19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7" i="15"/>
  <c r="G8" i="15"/>
  <c r="G9" i="15"/>
  <c r="G10" i="15"/>
  <c r="G11" i="15"/>
  <c r="G12" i="15"/>
  <c r="G13" i="15"/>
  <c r="G14" i="15"/>
  <c r="G7" i="13"/>
  <c r="G8" i="13"/>
  <c r="G9" i="13"/>
  <c r="G10" i="13"/>
  <c r="G11" i="13"/>
  <c r="G12" i="13"/>
  <c r="G7" i="1"/>
  <c r="G8" i="1"/>
  <c r="G9" i="1"/>
  <c r="G10" i="1"/>
  <c r="G11" i="1"/>
  <c r="G12" i="1"/>
  <c r="G13" i="1"/>
  <c r="G14" i="1"/>
  <c r="G15" i="1"/>
  <c r="G16" i="1"/>
  <c r="G17" i="1"/>
  <c r="G18" i="1"/>
  <c r="G7" i="6"/>
  <c r="G8" i="6"/>
  <c r="G9" i="6"/>
  <c r="G10" i="6"/>
  <c r="G11" i="6"/>
  <c r="G12" i="6"/>
  <c r="G13" i="6"/>
  <c r="G14" i="6"/>
  <c r="G15" i="6"/>
  <c r="G16" i="6"/>
  <c r="G7" i="7"/>
  <c r="G8" i="7"/>
  <c r="G9" i="7"/>
  <c r="G10" i="7"/>
  <c r="G11" i="7"/>
  <c r="G12" i="7"/>
  <c r="G13" i="7"/>
  <c r="G14" i="7"/>
  <c r="G7" i="9"/>
  <c r="G8" i="9"/>
  <c r="G9" i="9"/>
  <c r="G10" i="9"/>
  <c r="G11" i="9"/>
  <c r="G12" i="9"/>
  <c r="G13" i="9"/>
  <c r="G7" i="11"/>
  <c r="G8" i="11"/>
  <c r="G9" i="11"/>
  <c r="G10" i="11"/>
  <c r="G11" i="11"/>
  <c r="G12" i="11"/>
  <c r="G13" i="11"/>
  <c r="G14" i="11"/>
  <c r="G15" i="11"/>
  <c r="G16" i="11"/>
  <c r="G17" i="11"/>
  <c r="G18" i="51"/>
  <c r="G19" i="51"/>
  <c r="G20" i="51"/>
  <c r="G21" i="51"/>
  <c r="G22" i="51"/>
  <c r="G23" i="51"/>
  <c r="G7" i="51"/>
  <c r="G8" i="51"/>
  <c r="G9" i="51"/>
  <c r="G10" i="51"/>
  <c r="G11" i="51"/>
  <c r="G12" i="51"/>
  <c r="G13" i="51"/>
  <c r="G14" i="51"/>
  <c r="G24" i="50"/>
  <c r="G25" i="50"/>
  <c r="G26" i="50"/>
  <c r="G27" i="50"/>
  <c r="G28" i="50"/>
  <c r="G23" i="50"/>
  <c r="G7" i="50"/>
  <c r="G8" i="50"/>
  <c r="G9" i="50"/>
  <c r="G10" i="50"/>
  <c r="G11" i="50"/>
  <c r="G12" i="50"/>
  <c r="G13" i="50"/>
  <c r="G14" i="50"/>
  <c r="G15" i="50"/>
  <c r="G16" i="50"/>
  <c r="G17" i="50"/>
  <c r="G18" i="50"/>
  <c r="G24" i="51"/>
  <c r="G16" i="51"/>
  <c r="G15" i="51"/>
  <c r="G21" i="50"/>
  <c r="G20" i="50"/>
  <c r="G19" i="50"/>
  <c r="G9" i="49"/>
  <c r="G8" i="49"/>
  <c r="G7" i="49"/>
  <c r="G10" i="49" s="1"/>
  <c r="C13" i="49" s="1"/>
  <c r="G8" i="48"/>
  <c r="G9" i="48"/>
  <c r="G10" i="48"/>
  <c r="G11" i="48"/>
  <c r="G12" i="48"/>
  <c r="G14" i="48"/>
  <c r="G15" i="48"/>
  <c r="G7" i="48"/>
  <c r="G12" i="47"/>
  <c r="G30" i="47"/>
  <c r="G29" i="47"/>
  <c r="G28" i="47"/>
  <c r="G27" i="47"/>
  <c r="G26" i="47"/>
  <c r="G25" i="47"/>
  <c r="G24" i="47"/>
  <c r="G23" i="47"/>
  <c r="G22" i="47"/>
  <c r="G20" i="47"/>
  <c r="G19" i="47"/>
  <c r="G18" i="47"/>
  <c r="G17" i="47"/>
  <c r="G16" i="47"/>
  <c r="G15" i="47"/>
  <c r="G14" i="47"/>
  <c r="G13" i="47"/>
  <c r="G11" i="47"/>
  <c r="G10" i="47"/>
  <c r="G9" i="47"/>
  <c r="G8" i="47"/>
  <c r="G31" i="47" s="1"/>
  <c r="G7" i="47"/>
  <c r="G16" i="48" l="1"/>
  <c r="C19" i="48" s="1"/>
  <c r="G29" i="50"/>
  <c r="C32" i="50" s="1"/>
  <c r="G25" i="51"/>
  <c r="C28" i="51" s="1"/>
  <c r="C34" i="47"/>
  <c r="G91" i="42"/>
  <c r="G90" i="42"/>
  <c r="G88" i="42"/>
  <c r="G86" i="42"/>
  <c r="G84" i="42"/>
  <c r="G82" i="42"/>
  <c r="G80" i="42"/>
  <c r="G78" i="42"/>
  <c r="G76" i="42"/>
  <c r="G74" i="42"/>
  <c r="G72" i="42"/>
  <c r="G70" i="42"/>
  <c r="G68" i="42"/>
  <c r="G66" i="42"/>
  <c r="G64" i="42"/>
  <c r="G62" i="42"/>
  <c r="G61" i="42"/>
  <c r="G58" i="42"/>
  <c r="G56" i="42"/>
  <c r="G54" i="42"/>
  <c r="G52" i="42"/>
  <c r="G50" i="42"/>
  <c r="G49" i="42"/>
  <c r="G47" i="42"/>
  <c r="G45" i="42"/>
  <c r="G43" i="42"/>
  <c r="G41" i="42"/>
  <c r="G39" i="42"/>
  <c r="G37" i="42"/>
  <c r="G35" i="42"/>
  <c r="G33" i="42"/>
  <c r="G31" i="42"/>
  <c r="G29" i="42"/>
  <c r="G27" i="42"/>
  <c r="G26" i="42"/>
  <c r="G25" i="42"/>
  <c r="G8" i="42"/>
  <c r="G7" i="42"/>
  <c r="G57" i="43"/>
  <c r="G19" i="43"/>
  <c r="G7" i="43"/>
  <c r="G12" i="44"/>
  <c r="G7" i="44"/>
  <c r="G23" i="45"/>
  <c r="G21" i="45"/>
  <c r="G19" i="45"/>
  <c r="G17" i="45"/>
  <c r="G15" i="45"/>
  <c r="G13" i="45"/>
  <c r="G10" i="45"/>
  <c r="G9" i="45"/>
  <c r="G8" i="45"/>
  <c r="G7" i="45"/>
  <c r="G64" i="46"/>
  <c r="G62" i="46"/>
  <c r="G60" i="46"/>
  <c r="G58" i="46"/>
  <c r="G56" i="46"/>
  <c r="G54" i="46"/>
  <c r="G52" i="46"/>
  <c r="G50" i="46"/>
  <c r="G48" i="46"/>
  <c r="G46" i="46"/>
  <c r="G44" i="46"/>
  <c r="G42" i="46"/>
  <c r="G40" i="46"/>
  <c r="G37" i="46"/>
  <c r="G35" i="46"/>
  <c r="G33" i="46"/>
  <c r="G31" i="46"/>
  <c r="G29" i="46"/>
  <c r="G27" i="46"/>
  <c r="G24" i="46"/>
  <c r="G23" i="46"/>
  <c r="G22" i="46"/>
  <c r="G21" i="46"/>
  <c r="G20" i="46"/>
  <c r="G19" i="46"/>
  <c r="G17" i="46"/>
  <c r="G15" i="46"/>
  <c r="G14" i="46"/>
  <c r="G13" i="46"/>
  <c r="G12" i="46"/>
  <c r="G11" i="46"/>
  <c r="G10" i="46"/>
  <c r="G9" i="46"/>
  <c r="G8" i="46"/>
  <c r="G7" i="46"/>
  <c r="C27" i="45" l="1"/>
  <c r="C17" i="44"/>
  <c r="G6" i="41"/>
  <c r="G6" i="38"/>
  <c r="C12" i="38" s="1"/>
  <c r="G6" i="39"/>
  <c r="C14" i="39" s="1"/>
  <c r="G6" i="40"/>
  <c r="G6" i="36"/>
  <c r="G6" i="35"/>
  <c r="E12" i="13"/>
  <c r="G17" i="36" l="1"/>
  <c r="C20" i="36" s="1"/>
  <c r="C68" i="46"/>
  <c r="C73" i="43"/>
  <c r="C96" i="42"/>
  <c r="G44" i="40"/>
  <c r="C46" i="40" s="1"/>
  <c r="C16" i="37"/>
  <c r="C16" i="41"/>
  <c r="G9" i="35"/>
  <c r="C12" i="35" s="1"/>
  <c r="E28" i="17"/>
  <c r="E14" i="11"/>
  <c r="E10" i="9"/>
  <c r="E14" i="4"/>
  <c r="E18" i="1"/>
  <c r="G13" i="4" l="1"/>
  <c r="G12" i="4"/>
  <c r="G11" i="4"/>
  <c r="G7" i="33" l="1"/>
  <c r="G6" i="33"/>
  <c r="G9" i="32"/>
  <c r="G8" i="32"/>
  <c r="G7" i="32"/>
  <c r="G6" i="32"/>
  <c r="G8" i="33" l="1"/>
  <c r="C11" i="33" s="1"/>
  <c r="G10" i="32"/>
  <c r="C13" i="32" s="1"/>
  <c r="D8" i="6"/>
  <c r="G7" i="16" l="1"/>
  <c r="G8" i="16"/>
  <c r="G9" i="16"/>
  <c r="G6" i="16"/>
  <c r="G7" i="14"/>
  <c r="G8" i="14"/>
  <c r="G9" i="14"/>
  <c r="G6" i="14"/>
  <c r="G7" i="12"/>
  <c r="G8" i="12"/>
  <c r="G9" i="12"/>
  <c r="G6" i="12"/>
  <c r="G7" i="8"/>
  <c r="G8" i="8"/>
  <c r="G9" i="8"/>
  <c r="G6" i="8"/>
  <c r="G7" i="31"/>
  <c r="G8" i="31"/>
  <c r="G9" i="31"/>
  <c r="G6" i="31"/>
  <c r="G7" i="5"/>
  <c r="G8" i="5"/>
  <c r="G9" i="5"/>
  <c r="G6" i="5"/>
  <c r="G10" i="2"/>
  <c r="G9" i="2"/>
  <c r="G8" i="2"/>
  <c r="G7" i="2"/>
  <c r="G6" i="1"/>
  <c r="G19" i="1" l="1"/>
  <c r="G10" i="31"/>
  <c r="G11" i="2"/>
  <c r="G10" i="5"/>
  <c r="G10" i="8"/>
  <c r="G10" i="12"/>
  <c r="G10" i="14"/>
  <c r="G10" i="16" l="1"/>
  <c r="G9" i="10"/>
  <c r="G8" i="10"/>
  <c r="G6" i="19" l="1"/>
  <c r="G6" i="18"/>
  <c r="G6" i="17"/>
  <c r="C14" i="2"/>
  <c r="G6" i="15"/>
  <c r="G6" i="13"/>
  <c r="G15" i="15" l="1"/>
  <c r="G23" i="18"/>
  <c r="G15" i="19"/>
  <c r="G29" i="17"/>
  <c r="C13" i="16"/>
  <c r="C13" i="14"/>
  <c r="G13" i="13"/>
  <c r="C13" i="12"/>
  <c r="G6" i="11"/>
  <c r="G7" i="10"/>
  <c r="G6" i="10"/>
  <c r="G6" i="9"/>
  <c r="G6" i="7"/>
  <c r="G6" i="6"/>
  <c r="G14" i="4"/>
  <c r="G10" i="4"/>
  <c r="G9" i="4"/>
  <c r="G8" i="4"/>
  <c r="G7" i="4"/>
  <c r="G6" i="4"/>
  <c r="G18" i="11" l="1"/>
  <c r="G15" i="3"/>
  <c r="C18" i="19"/>
  <c r="C26" i="18"/>
  <c r="C32" i="17"/>
  <c r="C18" i="15"/>
  <c r="C16" i="13"/>
  <c r="G10" i="10"/>
  <c r="C13" i="5"/>
  <c r="C22" i="1"/>
  <c r="G14" i="9"/>
  <c r="C13" i="8"/>
  <c r="G15" i="7"/>
  <c r="G17" i="6"/>
  <c r="C13" i="31"/>
  <c r="G15" i="4"/>
  <c r="C20" i="6" l="1"/>
  <c r="C21" i="11"/>
  <c r="C17" i="9"/>
  <c r="C13" i="10"/>
  <c r="C18" i="7"/>
  <c r="C18" i="4"/>
  <c r="C18" i="3"/>
</calcChain>
</file>

<file path=xl/sharedStrings.xml><?xml version="1.0" encoding="utf-8"?>
<sst xmlns="http://schemas.openxmlformats.org/spreadsheetml/2006/main" count="1696" uniqueCount="525">
  <si>
    <t>obrezovanje žive meje ciprese (pri vežici na višino 2m)</t>
  </si>
  <si>
    <t>obrezovanje večjih cipres na pokopališču (višine 2-2,5 m)</t>
  </si>
  <si>
    <t>obrezovanje velikih cipres pri poslovilnem objektu</t>
  </si>
  <si>
    <t>obrezovanje grmovnic ( španski bezeg)</t>
  </si>
  <si>
    <t>obrezovanje žive meje ( gaber na višino 1,5 m)</t>
  </si>
  <si>
    <t>obrezovanje žive meje ( gaber na višino 2 m)</t>
  </si>
  <si>
    <t>obrezovanje dreves ( javor, hrast  parkirišče pred cerkvijo)</t>
  </si>
  <si>
    <t xml:space="preserve">čiščenje in pometanje listja </t>
  </si>
  <si>
    <t>obrezovanje žive meje ( med starim in novim delom na višino 1,5 m)</t>
  </si>
  <si>
    <t>obrezovanje žive meje ( ob zidu na novem delu višine 2,5-3 m)</t>
  </si>
  <si>
    <t>obrezovanje velikih cipres (na parkirišču)</t>
  </si>
  <si>
    <t>obrezovanje grmovnic (okrog poslovilnega objekta)</t>
  </si>
  <si>
    <t xml:space="preserve">obrezovanje dreves (okrog poslovilnega okjekta in parkirišča) </t>
  </si>
  <si>
    <t>obrezovanje cipres na višino 1,7m ( otok za smeti)</t>
  </si>
  <si>
    <t>obrezovanje lovorikovca (pri pokopališkem zidu)</t>
  </si>
  <si>
    <t>obrezovanje velikih cipres (v srednji vrsti na pokopališču)</t>
  </si>
  <si>
    <t>obrezovanje žive meje (tisa pri spomenikih borcev)</t>
  </si>
  <si>
    <t>obrezovanje bršljana (terase na pokopališču)</t>
  </si>
  <si>
    <t>obrezovanje nasada prekrovnic ( ob stopnišču cerkve)</t>
  </si>
  <si>
    <t>obžagovanje vej (dovozna cesta vse do zgornjega parkirišča)</t>
  </si>
  <si>
    <t>obrezovanje žive meje cipres ( prostor za raztros in pri spomeniku borcev)</t>
  </si>
  <si>
    <t>obrezovanje dreves (javor na platoji pred poslovilnim objektom</t>
  </si>
  <si>
    <t>obrezovanje dreves (pri stopnicah na novem delu)</t>
  </si>
  <si>
    <t>obrezovanje žive meje cipres ( pri cerkvi)</t>
  </si>
  <si>
    <t>obrezovanje velikih cipres (pri zgornjem parkirišču 3,5m)</t>
  </si>
  <si>
    <t>obrezovanje grmovnic (lovorikovec, tisa, spiaree)</t>
  </si>
  <si>
    <t>obrezovanje bršljana (pred poslovilnim objektom)</t>
  </si>
  <si>
    <t>obrezovanje velikih cipres (na novem delu pokopališča)</t>
  </si>
  <si>
    <t>obrezovanje drevesa (pri poslovilnem objektu)</t>
  </si>
  <si>
    <t>vzdrževanje grede (pred poslovilnim objektom)</t>
  </si>
  <si>
    <t>obrezovanje cipres (pred poslovilnim objektom)</t>
  </si>
  <si>
    <t>striženje grmičevja (okrog poslovilnega objekta)</t>
  </si>
  <si>
    <t>obžagovanje vej (smreke pri poslovilnem objektu)</t>
  </si>
  <si>
    <t>obrezovanje žive meje ( okrog novega dela pokopališča)</t>
  </si>
  <si>
    <t>obrezovanje višjih cipres (nov del pokopališča)</t>
  </si>
  <si>
    <t xml:space="preserve">obrezovanje bršljana ( zid na novem in starem delu pokopališča) </t>
  </si>
  <si>
    <t>obrezovanje grmovnic ( pri poslovilnem objektu)</t>
  </si>
  <si>
    <t>obžagovanje dreves ( smreke stari del pokopališča)</t>
  </si>
  <si>
    <t>obžagovanje dreves ( za poslovilnim objektom)</t>
  </si>
  <si>
    <t>Zap. št.</t>
  </si>
  <si>
    <t>SKUPAJ</t>
  </si>
  <si>
    <t>Enota mere</t>
  </si>
  <si>
    <t>Opis storitve</t>
  </si>
  <si>
    <t>m2</t>
  </si>
  <si>
    <t>kos</t>
  </si>
  <si>
    <t>m</t>
  </si>
  <si>
    <t xml:space="preserve">kos </t>
  </si>
  <si>
    <t>ura</t>
  </si>
  <si>
    <t>Cena na enoto mere (brez DDV)</t>
  </si>
  <si>
    <t>Kraj in datum:______________________________________</t>
  </si>
  <si>
    <t>Predvideno število izvedb v času trajaja okvirnega sporazuma (36 mesecev)</t>
  </si>
  <si>
    <t>Količina</t>
  </si>
  <si>
    <t>Ponudbena vrednost (brez DDV) v času trajanja okvirnega sporazuma (36 mesecev)</t>
  </si>
  <si>
    <t>Ponudbena vrednost za obdobje 36 mesecev brez DDV</t>
  </si>
  <si>
    <t>SKLOP 2: Zimska služba na pokopališču Dob</t>
  </si>
  <si>
    <t>SKLOP 3: Košnja trave na pokopališču Domžale</t>
  </si>
  <si>
    <t>odstranjevanje snega (zunanje površine)</t>
  </si>
  <si>
    <t>odstranjevanje snega (znotraj pokopališča)</t>
  </si>
  <si>
    <t>SKLOP 5: Zimska služba na pokopališču Domžale</t>
  </si>
  <si>
    <t>SKLOP 6: Zimska služba na pokopališču Šentpavel</t>
  </si>
  <si>
    <t>SKLOP 7: Celoletno vzdrževanje pokopališča Homec</t>
  </si>
  <si>
    <t>SKLOP 8: Košnja in obrezovanje rastlinja na pokopališču Ihan</t>
  </si>
  <si>
    <t>SKLOP 9: Zimska služba na pokopališču Ihan</t>
  </si>
  <si>
    <t>SKLOP 10: Košnja in obrezovanje rastlinja na pokopališču Krtina,</t>
  </si>
  <si>
    <t xml:space="preserve">SKLOP 11: Zimska služba na pokopališču Krtina, </t>
  </si>
  <si>
    <t>SKLOP 12: Košnja in obrezovanje rastlinja na pokopališču Radomlje</t>
  </si>
  <si>
    <t>SKLOP 14: Košnja in obrezovanje rastlinja na pokopališču Rova</t>
  </si>
  <si>
    <t>SKLOP 13 - Zimska služba na pokopališču Radomlje</t>
  </si>
  <si>
    <t>SKLOP 15: Zimska služba na pokopališču Rova</t>
  </si>
  <si>
    <t>SKLOP 16: Celoletno vzdrževanje pokopališča Sveta Trojica</t>
  </si>
  <si>
    <t>Ponudnik________________________________________________________________</t>
  </si>
  <si>
    <t xml:space="preserve"> (naziv in naslov ponudnika), </t>
  </si>
  <si>
    <t>SKLOP 4: Obrezovanje rastlinja na pokopališču Domžale</t>
  </si>
  <si>
    <t>SKLOP 18: Celoletno vzdrževanje na pokopališču Mengeš</t>
  </si>
  <si>
    <t>SKLOP 19: Celoletno vzdrževanje na pokopališču Moravče</t>
  </si>
  <si>
    <t>SKLOP 17: Zimska služba na pokopališču Škocjan</t>
  </si>
  <si>
    <t>SKLOP 19: Celoletno vzdrževanje na pokopališču Peče</t>
  </si>
  <si>
    <t>vzdrževanje grede - parkirišče pri pokopališču (vključno striženje grmičevja, zatiranje plevela)</t>
  </si>
  <si>
    <t>posipanje s soljo (zunanje površine)</t>
  </si>
  <si>
    <t>posipanje s soljo (znotraj pokopališča)</t>
  </si>
  <si>
    <t>posipanje s soljo</t>
  </si>
  <si>
    <t xml:space="preserve">odstranjevanje snega </t>
  </si>
  <si>
    <t>Sajenje enoletnic v korita( skupaj z dobavo enoletnic, po izboru naročnika)</t>
  </si>
  <si>
    <t>Podpis in žig ponudnika:__________________________</t>
  </si>
  <si>
    <t>Podpis in žig ponudnika:_________________________</t>
  </si>
  <si>
    <t>Podpis in žig ponudnika:_____________________________</t>
  </si>
  <si>
    <t>Podpis in žig ponudnika:___________________________</t>
  </si>
  <si>
    <t>Podpis in žig ponudnika:_______________________</t>
  </si>
  <si>
    <t>Podpis in žig ponudnika:________________________</t>
  </si>
  <si>
    <t>obrezovanje Javorjev na parkirišču</t>
  </si>
  <si>
    <t>obrezovanje suhih vej okrog vežice in drevoreda proti pokopališču</t>
  </si>
  <si>
    <t xml:space="preserve">obrezovanje lovorikovca (pri prostoru za raztros) </t>
  </si>
  <si>
    <t>obrezovanje grmovnic (ob cesti prosti poslovilnem objetku)</t>
  </si>
  <si>
    <t>obrezovanje cipres na novem delu pokopališča</t>
  </si>
  <si>
    <t xml:space="preserve">obrezovanje dreves na novem delu </t>
  </si>
  <si>
    <t>obrezovanje cipres dovoz do poslovilnega objekta</t>
  </si>
  <si>
    <t>obrezovanje Breze na pokopališču (vhod in prostor za raztros)</t>
  </si>
  <si>
    <t>obrezovanje plazečega grmovja (terase na pokopališču)</t>
  </si>
  <si>
    <t>obrezovanje plazečega grmovja (dovoz do poslovilnega objekta)</t>
  </si>
  <si>
    <t xml:space="preserve">posipanje s soljo </t>
  </si>
  <si>
    <t>obrezovanje dreves ( akacija na parkirišču)</t>
  </si>
  <si>
    <t>obrezovanje žive meje ciprese ( nov del ob Pšati)</t>
  </si>
  <si>
    <t>obrezovanje večjih cipres na pokopališču (višine 2-3 m)</t>
  </si>
  <si>
    <t>Striženje in pletje nasada pri stebričkih proti vežici</t>
  </si>
  <si>
    <t xml:space="preserve">Striženje in pletje lovorikovca pri spomeniku </t>
  </si>
  <si>
    <t xml:space="preserve">obrezovanje in pletje grmičkov-brin (parkirišču pred cerkvijo) </t>
  </si>
  <si>
    <t>obrezovanje dreves ( Javor Globosum plato pri vežici)</t>
  </si>
  <si>
    <t>košnja pod smrekami na južni strani pokopališkega zidu</t>
  </si>
  <si>
    <t>obrezovanje dreves ob poslovilnem objektu proti parkirišču</t>
  </si>
  <si>
    <t>obrezovanje grmičevja otok za smeti</t>
  </si>
  <si>
    <t>obrezovanje cipres pri fontani</t>
  </si>
  <si>
    <t xml:space="preserve">Zap.št. </t>
  </si>
  <si>
    <t>Naziv črpališča</t>
  </si>
  <si>
    <t>Ponudnik________________________________________________________________ (naziv in naslov ponudnika),  vzdrževanja pokopališč za:</t>
  </si>
  <si>
    <t>Naziv objekta</t>
  </si>
  <si>
    <t>Centralni objekt in TP Mengeško polje</t>
  </si>
  <si>
    <t>Vrtina Č1 Mengeško polje</t>
  </si>
  <si>
    <t>Vrtina Č2 Mengeško polje</t>
  </si>
  <si>
    <t>Vrtina Č3 Mengeško polje</t>
  </si>
  <si>
    <t>Vrtina VK1- Kolovec</t>
  </si>
  <si>
    <t>Vrtina VK2- Kolovec</t>
  </si>
  <si>
    <t>Vrtina VK3- Kolovec</t>
  </si>
  <si>
    <t>Vrtina VK4-Kolovec</t>
  </si>
  <si>
    <t>Vrtina VK5-Kolovec</t>
  </si>
  <si>
    <t>Črpališče Jable</t>
  </si>
  <si>
    <t>Vrtina M1 - Žeček</t>
  </si>
  <si>
    <t>Črpališče Rafolče</t>
  </si>
  <si>
    <t>Črpališče + raztežilnik Gradišče</t>
  </si>
  <si>
    <t>Črpališče Krašnja</t>
  </si>
  <si>
    <t>Zajetje Žirovše</t>
  </si>
  <si>
    <t>Črpališče Trnjava</t>
  </si>
  <si>
    <t>Zajetje Kamrca</t>
  </si>
  <si>
    <t>Zajetje Taterman</t>
  </si>
  <si>
    <t>Črpališče Veliki Jelnik</t>
  </si>
  <si>
    <t>Zajetje Selca -Poljane</t>
  </si>
  <si>
    <t>Zajetje Bršlenovica</t>
  </si>
  <si>
    <t>Staro zajetje Moravče</t>
  </si>
  <si>
    <t>Zajetje Podoreh (Negastrn)</t>
  </si>
  <si>
    <t>Hidroforna postaja Stegne</t>
  </si>
  <si>
    <t>Črpališče Krulc</t>
  </si>
  <si>
    <t>Hidroforna postaja Češnjice spodaj</t>
  </si>
  <si>
    <t>Črpališče Mošenik</t>
  </si>
  <si>
    <t>Črpališče Globočice</t>
  </si>
  <si>
    <t>Vrtina Ples</t>
  </si>
  <si>
    <t>Črpališče Spodnji Prekar</t>
  </si>
  <si>
    <t>Zajetje Dešen</t>
  </si>
  <si>
    <t>SKLOP 30: Košnja na območju objektov za oskrbo s pitno vodo v občini Domžale</t>
  </si>
  <si>
    <t>SKLOP 27: Košnja na območju kanalizacijskih objektov v občini Trzin</t>
  </si>
  <si>
    <t>SKLOP 28: Košnja na območju kanalizacijskih objektov v občini Lukovica</t>
  </si>
  <si>
    <t>SKLOP 29: Košnja na območju kanalizacijskih objektov v občini Moravče</t>
  </si>
  <si>
    <t>SKLOP 26: Košnja na območju kanalizacijskih objektov v občini Mengeš</t>
  </si>
  <si>
    <t>SKLOP 25: Košnja na območju kanalizacijskih objektov v občini Domžale</t>
  </si>
  <si>
    <t>Ponudnik___________________________________________________________________________</t>
  </si>
  <si>
    <t>SKLOP 31: Košnja na območju objektov za oskrbo s pitno vodo v občini Mengeš</t>
  </si>
  <si>
    <t>SKLOP 32: Košnja na območju objektov za oskrbo s pitno vodo v občini Trzin</t>
  </si>
  <si>
    <t>SKLOP 33: Košnja na območju objektov za oskrbo s pitno vodo v občini Lukovica</t>
  </si>
  <si>
    <t>SKLOP 34: Košnja na območju objektov za oskrbo s pitno vodo v občini Moravče</t>
  </si>
  <si>
    <t>SKLOP 22: Zimska služba na pokopališču Domžale-pri cerkvi</t>
  </si>
  <si>
    <t>SKLOP 21: Košnja in odstranjevanje plevela na pokopališču Domžale pri cerkvi</t>
  </si>
  <si>
    <t>SKLOP 23: Zimska služba poslovilni objekt PŠATA</t>
  </si>
  <si>
    <t>Vodohran Šumberk-novi  (samo dovoz)</t>
  </si>
  <si>
    <t>Vodohran Šumberk-stari  (samo dovoz)</t>
  </si>
  <si>
    <t>Vodohran Čeh  (samo vhod)</t>
  </si>
  <si>
    <t>Vodohran Homec-novi  (samo dovoz)</t>
  </si>
  <si>
    <t>Črpališče, vodohran Spodnja Brezovica  (prehod)</t>
  </si>
  <si>
    <t>Črpališče Žeje (dovoz)</t>
  </si>
  <si>
    <t>Vodohran Žeje (dovoz)</t>
  </si>
  <si>
    <t>Centralni objekt in TP Mengeško polje (dovoz)</t>
  </si>
  <si>
    <t>Vrtina Č1 Mengeško polje (dostop)</t>
  </si>
  <si>
    <t xml:space="preserve">A.) Spravilo listja, vključno z deponiranjem listja </t>
  </si>
  <si>
    <t>B.) Čiščenje žlebov, kanalet in odtočnih jaškov,  vključno z deponiranjem</t>
  </si>
  <si>
    <t>Vodohran Dobeno (dovoz)</t>
  </si>
  <si>
    <t>Vodohran Pristava (dostop)</t>
  </si>
  <si>
    <t>Vodohran Mengeš-novi  (dostop)</t>
  </si>
  <si>
    <t>Vodohran Mengeš-stari (dostop)</t>
  </si>
  <si>
    <t>Vodohran Mengeška koča (dostop)</t>
  </si>
  <si>
    <t>Vrtina M1 - Žeček  (dostop in ob objektu)</t>
  </si>
  <si>
    <t>Vodohran Trzin-novi (dostop, ob spodnji ograji)</t>
  </si>
  <si>
    <t>Vodohran Trzin-stari (dostop, ob spodnji ograji)</t>
  </si>
  <si>
    <t>Hidroforna postaja Trzin (dostop)</t>
  </si>
  <si>
    <t>SKLOP 37: Spravilo listja na območju objektov za oskrbo s pitno vodo v občini Trzin</t>
  </si>
  <si>
    <t>Vodohran Brdo pri Lukovici  (pred vhodom)</t>
  </si>
  <si>
    <t>Vodohran Vrhovlje (pred vhodom)</t>
  </si>
  <si>
    <t>Vodohran Žirovše-stari  (dovoz)</t>
  </si>
  <si>
    <t>Vodohran Žirovše-novi (dovoz)</t>
  </si>
  <si>
    <t>Črpališče Trnjava (dostop in ob objektu)</t>
  </si>
  <si>
    <t>Vodohran Mali Jelnik (dostop)</t>
  </si>
  <si>
    <t>Vodohran Veliki Jelnik (dostop)</t>
  </si>
  <si>
    <t>Vodohram Bršlenovica (dostop)</t>
  </si>
  <si>
    <t>Vodohran Kamrca (dostop)</t>
  </si>
  <si>
    <t>Vodohran Taterman (dostop)</t>
  </si>
  <si>
    <t>Vodohran Globočice (dostop)</t>
  </si>
  <si>
    <t>Črpališče + vodohran Hruška (dostop)</t>
  </si>
  <si>
    <t>Vodohran, črpališče Hrastnik (pred vhodom)</t>
  </si>
  <si>
    <t>Vodohran Drtija (dostop in pred vhodom)</t>
  </si>
  <si>
    <t>Vodohran, črpališče Podbrdo zgoraj (dostop)</t>
  </si>
  <si>
    <t>Vodohran Miklavž (dostop)</t>
  </si>
  <si>
    <t>Črpališče Podbrdo spodaj</t>
  </si>
  <si>
    <t>SKLOP 35: Spravilo listja in čiščenje žlebov, kanalet in odtočnih jaškov na območju objektov za oskrbo s pitno vodo v občini Domžale</t>
  </si>
  <si>
    <t>SKLOP 36: Spravilo listja in čiščenje žlebov, kanalet in odtočnih jaškov na območju objektov za oskrbo s pitno vodo v občini Mengeš</t>
  </si>
  <si>
    <t>SKLOP 38: Spravilo listja in čiščenje žlebov, kanalet in odtočnih jaškov na območju objektov za oskrbo s pitno vodo v občini Lukovica</t>
  </si>
  <si>
    <t>SKLOP 39: Spravilo listja in čiščenje žlebov, kanalet in odtočnih jaškov na območju objektov za oskrbo s pitno vodo v občini Moravče</t>
  </si>
  <si>
    <t xml:space="preserve">odstranjevanje in zatiranje plevela na pokopališču </t>
  </si>
  <si>
    <t>odstranjevanje in zatiranje plevela na pokopališču</t>
  </si>
  <si>
    <t>Sklop 1: Košnja in obrezovanje rastlinja na pokopališču Dob</t>
  </si>
  <si>
    <t>podajam ponudbo na javnem naročilu Vzdrževanje zelenih površin in okolice na pokopališčih, centru za ravnanje z odpadki, kanalizacijskih objektih in objektih za oskrbo s pitno vodo za:</t>
  </si>
  <si>
    <t>podajam ponudbo na javnem naročilu Vzdrževanje zelenih površin in okolice na pokopališčih, Centru za ravnanje z odpadki, kanalizacijskih objektih in objektih za oskrbo s pitno vodo za:</t>
  </si>
  <si>
    <t>SKLOP 24 : Celoletno vzdrževanje na Centru za ravnanje z odpadki</t>
  </si>
  <si>
    <t>košnja zunanje površine vključno s spravilom in deponiranjem trave</t>
  </si>
  <si>
    <t>košnja zunanje površine z mulčenjem trave</t>
  </si>
  <si>
    <t>košnja znotraj pokopališča z mulčenjem trave</t>
  </si>
  <si>
    <t>košnja znotraj pokopališča s spravilom in deponiranjem trave</t>
  </si>
  <si>
    <t>košnja zunanje površine- brežine z mulčenjem trave</t>
  </si>
  <si>
    <t>Črpališče BIŠČE Č12 z mulčenjem trave</t>
  </si>
  <si>
    <t>Črpališče ŠENTPAVEL Č13 z mulčenjem trave</t>
  </si>
  <si>
    <t>Črpališče DRAGOMELJ Č14 z mulčenjem trave</t>
  </si>
  <si>
    <t xml:space="preserve">Črpališče DRAGOMELJ Č15 z mulčenjem trave </t>
  </si>
  <si>
    <t>Črpališče MALA LOKA Č16 z mulčenjem trave</t>
  </si>
  <si>
    <t>Črpališče MALA LOKA Č17 z mulčenjem trave</t>
  </si>
  <si>
    <t>Črpališče KRTINA 1 - PRI SATELITIH z mulčenjem trave</t>
  </si>
  <si>
    <t>Črpališče KRTINA 2 -GMAJNICA z mulčenjem trave</t>
  </si>
  <si>
    <t>Črpališče KRTINA 3 - CERKEV z mulčenjem trave</t>
  </si>
  <si>
    <t>Črpališče BREZJE - PRI ŠOLI z mulčenjem trave</t>
  </si>
  <si>
    <t>Črpališče GORJUŠA 1 - PRI MOSTU RAČA z mulčenjem trave</t>
  </si>
  <si>
    <t>Črpališče IHAN - CČN z mulčenjem trave</t>
  </si>
  <si>
    <t>Črpališče PRELOŠKA z mulčenjem trave</t>
  </si>
  <si>
    <t>Črpališče ROVA z mulčenjem trave</t>
  </si>
  <si>
    <t>Črpališče DEPALA VAS z mulčenjem trave</t>
  </si>
  <si>
    <t>Črpališče PODREČJE 1 z mulčenjem trave</t>
  </si>
  <si>
    <t>Črpališče PODREČJE 2 - NOVO NASELJE z mulčenjem trave</t>
  </si>
  <si>
    <t>Razbremenilnik visokih vod BERTONCELJ z mulčenjem trave</t>
  </si>
  <si>
    <t>Razbremenilnik visokih vod TEN TEN z mulčenjem trave</t>
  </si>
  <si>
    <t>Zadrževalni bazen LOKA z mulčenjem trave</t>
  </si>
  <si>
    <t>Črpališče ALJAŽEVA vključno s spravilom in deponiranjem trave</t>
  </si>
  <si>
    <t>Fekalno črpališče IOC JAMA z mulčenjem trave</t>
  </si>
  <si>
    <t>Črpališče ALJAŽEVA z mulčenjem trave</t>
  </si>
  <si>
    <t>Črpališče IOC TRZIN - AVTOPRALNICA z mulčenjem trave</t>
  </si>
  <si>
    <t>Črpališče in zadrževalni bazen Trzin - PLINARNA z mulčenjem trave</t>
  </si>
  <si>
    <t>Črpališče PREVOJE 2 - BAJER z mulčenjem trave</t>
  </si>
  <si>
    <t>Črpališče HOFER z mulčenjem trave</t>
  </si>
  <si>
    <t>Črpališče IMOVICA 1 z mulčenjem trave</t>
  </si>
  <si>
    <t>Črpališče IMOVICA 2 z mulčenjem trave</t>
  </si>
  <si>
    <t>Črpališče PARTIZANSKA z mulčenjem trave</t>
  </si>
  <si>
    <t>Črpališče MAROKOVA z mulčenjem trave</t>
  </si>
  <si>
    <t>Črpališče ZALOG z mulčenjem trave</t>
  </si>
  <si>
    <t>Črpališče PEČE z mulčenjem trave</t>
  </si>
  <si>
    <t>košnja zunanje površine s spravilom in deponiranjem trave</t>
  </si>
  <si>
    <t>košnja zunanje površine- brežine s spravilom in deponiranjem trave</t>
  </si>
  <si>
    <t>košnja celotne zaprte deponije s spravilom in deponiranjem trave</t>
  </si>
  <si>
    <t>košnja celotne zaprte deponije z mulčenjem trave</t>
  </si>
  <si>
    <t>košnja dela zaprta deponije s spravilom in deponiranjem trave</t>
  </si>
  <si>
    <t>košnja dela zaprta deponije z mulčenjem trave</t>
  </si>
  <si>
    <t>košnja območja čistilne naprave za predčiščenje vključno z 0,5m pasom okrog ograje ogjekta z mulčenjem trave</t>
  </si>
  <si>
    <t>košnja območja čistilne naprave za predčiščenje vključno z 0,5m pasom okrog ograje ogjekta s spravilom in deponiranjem trave</t>
  </si>
  <si>
    <t>košnja pasu okoli ograje +-1,5m na vsako stran ograje s spravilom in deponiranjem trave</t>
  </si>
  <si>
    <t>košnja pasu okoli ograje +-1,5m na vsako stran ograje z mulčenjem trave</t>
  </si>
  <si>
    <t>košnja travnate površine na vhodu na CRO s spravilom in deponiranjem trave</t>
  </si>
  <si>
    <t>košnja travnate površine na vhodu na CRO z mulčenjem trave</t>
  </si>
  <si>
    <t>košnja znotraj pokopališča-vzhodni prazen del pokopališča s spravilom in deponiranjem trave</t>
  </si>
  <si>
    <t>košnja znotraj pokopališča-vzhodni prazen del pokopališča z mulčenjem trave</t>
  </si>
  <si>
    <t>košnja samo raztrosnega prostora vključno s spravilom in deponiranjem trave</t>
  </si>
  <si>
    <t>košnja prostora pri spomenikih borcev NOB vključno s spravilom in deponiranjem trave</t>
  </si>
  <si>
    <t>košnja znotraj pokopališča-robovi pokopališča pokopališča s spravilom in deponiranjem trave</t>
  </si>
  <si>
    <t>košnja znotraj pokopališča-robovi pokopališča z mulčenjem trave</t>
  </si>
  <si>
    <t>Črpališče BIŠČE Č12 s spravilom in deponiranjem trave</t>
  </si>
  <si>
    <t>Črpališče ŠENTPAVEL Č13 s spravilom in deponiranjem trave</t>
  </si>
  <si>
    <t>Črpališče DRAGOMELJ Č14 s spravilom in deponiranjem trave</t>
  </si>
  <si>
    <t>Črpališče DRAGOMELJ Č15 s spravilom in deponiranjem trave</t>
  </si>
  <si>
    <t>Črpališče MALA LOKA Č16 s spravilom in deponiranjem trave</t>
  </si>
  <si>
    <t>Črpališče MALA LOKA Č17 s spravilom in deponiranjem trave</t>
  </si>
  <si>
    <t>Črpališče KRTINA 1 - PRI SATELITIH s spravilom in deponiranjem trave</t>
  </si>
  <si>
    <t>Črpališče KRTINA 2 -GMAJNICA s spravilom in deponiranjem trave</t>
  </si>
  <si>
    <t>Črpališče KRTINA 3 - CERKEV s spravilom in deponiranjem trave</t>
  </si>
  <si>
    <t>Črpališče BREZJE - PRI ŠOLI s spravilom in deponiranjem trave</t>
  </si>
  <si>
    <t>Črpališče GORJUŠA 1 - PRI MOSTU RAČA s spravilom in deponiranjem trave</t>
  </si>
  <si>
    <t>Črpališče IHAN - CČN s spravilom in deponiranjem trave</t>
  </si>
  <si>
    <t>Črpališče PRELOŠKA s spravilom in deponiranjem trave</t>
  </si>
  <si>
    <t>Črpališče ROVA s spravilom in deponiranjem trave</t>
  </si>
  <si>
    <t>Črpališče DEPALA VAS s spravilom in deponiranjem trave</t>
  </si>
  <si>
    <t>Črpališče PODREČJE 1 s spravilom in deponiranjem trave</t>
  </si>
  <si>
    <t>Črpališče PODREČJE 2 - NOVO NASELJE s spravilom in deponiranjem trave</t>
  </si>
  <si>
    <t>Razbremenilnik visokih vod BERTONCELJ s spravilom in deponiranjem trave</t>
  </si>
  <si>
    <t>Razbremenilnik visokih vod TEN TEN s spravilom in deponiranjem trave</t>
  </si>
  <si>
    <t>Zadrževalni bazen LOKA s spravilom in deponiranjem trave</t>
  </si>
  <si>
    <t>Fekalno črpališče IOC JAMA s spravilom in deponiranjem trave</t>
  </si>
  <si>
    <t>Črpališče IOC TRZIN - AVTOPRALNICA s spravilom in deponiranjem trave</t>
  </si>
  <si>
    <t>Črpališče in zadrževalni bazen Trzin - PLINARNA s spravilom in deponiranjem trave</t>
  </si>
  <si>
    <t>Črpališče PREVOJE 2 - BAJER s spravilom in deponiranjem trave</t>
  </si>
  <si>
    <t>Črpališče HOFER s spravilom in deponiranjem trave</t>
  </si>
  <si>
    <t>Črpališče IMOVICA 1 s spravilom in deponiranjem trave</t>
  </si>
  <si>
    <t>Črpališče IMOVICA 2 s spravilom in deponiranjem trave</t>
  </si>
  <si>
    <t>Črpališče PARTIZANSKA s spravilom in deponiranjem trave</t>
  </si>
  <si>
    <t>Črpališče MAROKOVA s spravilom in deponiranjem trave</t>
  </si>
  <si>
    <t>Črpališče ZALOG s spravilom in deponiranjem trave</t>
  </si>
  <si>
    <t>Črpališče PEČE s spravilom in deponiranjem trave</t>
  </si>
  <si>
    <t>Centralni objekt in TP Mengeško polje s spravilom in deponiranjem trave</t>
  </si>
  <si>
    <t>Vrtina Č1 Mengeško polje s spravilom in deponiranjem trave</t>
  </si>
  <si>
    <t>Vrtina Č2 Mengeško polje s spravilom in deponiranjem trave</t>
  </si>
  <si>
    <t>Vrtina Č3 Mengeško polje s spravilom in deponiranjem trave</t>
  </si>
  <si>
    <t>Vrtina Č4 Mengeško polje s spravilom in deponiranjem trave</t>
  </si>
  <si>
    <t>Vrtina Č5 Mengeško polje s spravilom in deponiranjem trave</t>
  </si>
  <si>
    <t>Vrtina VDG1 Mengeško polje s spravilom in deponiranjem trave</t>
  </si>
  <si>
    <t>Vrtina VDG3 Mengeško polje s spravilom in deponiranjem trave</t>
  </si>
  <si>
    <t>A.) Košnja trave po ravnem terenu</t>
  </si>
  <si>
    <t>Vrtina VK1- Kolovec s spravilom in deponiranjem trave</t>
  </si>
  <si>
    <t>Vrtina VK2- Kolovec s spravilom in deponiranjem trave</t>
  </si>
  <si>
    <t>Vrtina VK3- Kolovec s spravilom in deponiranjem trave</t>
  </si>
  <si>
    <t>Vrtina VK4-Kolovec s spravilom in deponiranjem trave</t>
  </si>
  <si>
    <t>Vrtina VK5-Kolovec s spravilom in deponiranjem trave</t>
  </si>
  <si>
    <t>Vodohran Kolovec s spravilom in deponiranjem trave</t>
  </si>
  <si>
    <t>Skupni objekt Kolovec s spravilom in deponiranjem trave</t>
  </si>
  <si>
    <t>Črpališče Homec (Preserje) s spravilom in deponiranjem trave</t>
  </si>
  <si>
    <t>B.) Košnja trave z naklonom terena do 25%</t>
  </si>
  <si>
    <t>Vodohran Šumberk-novi s spravilom in deponiranjem trave</t>
  </si>
  <si>
    <t>Vodohran Šumberk-stari s spravilom in deponiranjem trave</t>
  </si>
  <si>
    <t>Črpališče Goričica s spravilom in deponiranjem trave</t>
  </si>
  <si>
    <t>Črpališče Želodnik s spravilom in deponiranjem trave</t>
  </si>
  <si>
    <t>Vodohran Čeh s spravilom in deponiranjem trave</t>
  </si>
  <si>
    <t>Vodohran Radomlje s spravilom in deponiranjem trave</t>
  </si>
  <si>
    <t>Vodohran Dob s spravilom in deponiranjem trave</t>
  </si>
  <si>
    <t>Vodohran Homec-novi s spravilom in deponiranjem trave</t>
  </si>
  <si>
    <t>Vodohran Žiče s spravilom in deponiranjem trave</t>
  </si>
  <si>
    <t>Črpališče Rova s spravilom in deponiranjem trave</t>
  </si>
  <si>
    <t>Vodohran Krtina s spravilom in deponiranjem trave</t>
  </si>
  <si>
    <t>Vodohran Gorjuša s spravilom in deponiranjem trave</t>
  </si>
  <si>
    <t>Črpališče, vodohran Spodnja Brezovica s spravilom in deponiranjem trave</t>
  </si>
  <si>
    <t>Vodohran Zg. Brezovica s spravilom in deponiranjem trave</t>
  </si>
  <si>
    <t>Črpališče Žeje s spravilom in deponiranjem trave</t>
  </si>
  <si>
    <t>Vodohran Žeje s spravilom in deponiranjem trave</t>
  </si>
  <si>
    <t>Črpališče Trojica s spravilom in deponiranjem trave</t>
  </si>
  <si>
    <t>Vodohran Trojica s spravilom in deponiranjem trave</t>
  </si>
  <si>
    <t>Raztežilnik Kavelc s spravilom in deponiranjem trave</t>
  </si>
  <si>
    <t>Vodohran Kolovec z mulčenjem trave</t>
  </si>
  <si>
    <t>Skupni objekt Kolovec z mulčenjem trave</t>
  </si>
  <si>
    <t>Črpališče Homec (Preserje) z mulčenjem trave</t>
  </si>
  <si>
    <t>Vodohran Šumberk-novi z mulčenjem trave</t>
  </si>
  <si>
    <t>Vodohran Šumberk-stari z mulčenjem trave</t>
  </si>
  <si>
    <t>Črpališče Goričica z mulčenjem trave</t>
  </si>
  <si>
    <t>Črpališče Želodnik z mulčenjem trave</t>
  </si>
  <si>
    <t>Vodohran Čeh z mulčenjem trave</t>
  </si>
  <si>
    <t>Vodohran Radomlje z mulčenjem trave</t>
  </si>
  <si>
    <t>Vodohran Dob z mulčenjem trave</t>
  </si>
  <si>
    <t>Vodohran Homec-novi z mulčenjem trave</t>
  </si>
  <si>
    <t>Vodohran Žiče z mulčenjem trave</t>
  </si>
  <si>
    <t>Črpališče Rova z mulčenjem trave</t>
  </si>
  <si>
    <t>Vodohran Krtina z mulčenjem trave</t>
  </si>
  <si>
    <t>Vodohran Gorjuša z mulčenjem trave</t>
  </si>
  <si>
    <t>Črpališče, vodohran Spodnja Brezovica z mulčenjem trave</t>
  </si>
  <si>
    <t>Vodohran Zg. Brezovica z mulčenjem trave</t>
  </si>
  <si>
    <t>Črpališče Žeje z mulčenjem trave</t>
  </si>
  <si>
    <t>Vodohran Žeje z mulčenjem trave</t>
  </si>
  <si>
    <t>Črpališče Trojica z mulčenjem trave</t>
  </si>
  <si>
    <t>Vodohran Trojica z mulčenjem trave</t>
  </si>
  <si>
    <t>Raztežilnik Kavelc z mulčenjem trave</t>
  </si>
  <si>
    <t>C.) Košnja trave z naklonom terena nad 25%</t>
  </si>
  <si>
    <t>B.) Košnja trave z naklonom terena nad 25%</t>
  </si>
  <si>
    <t>Črpališče Lek s spravilom in deponiranjem trave</t>
  </si>
  <si>
    <t>Domžale VDG4 s spravilom in deponiranjem trave</t>
  </si>
  <si>
    <t>Vrtina M1 - Žeček s spravilom in deponiranjem trave</t>
  </si>
  <si>
    <t>Črpališče Jable s spravilom in deponiranjem trave</t>
  </si>
  <si>
    <t>Črpališče Jable z mulčenjem trave</t>
  </si>
  <si>
    <t>Vodohran Rašica s spravilom in deponiranjem trave</t>
  </si>
  <si>
    <t>Vodohran Dobeno s spravilom in deponiranjem trave</t>
  </si>
  <si>
    <t>Vodohran Pristava s spravilom in deponiranjem trave</t>
  </si>
  <si>
    <t>Vodohran Mengeš-novi s spravilom in deponiranjem trave</t>
  </si>
  <si>
    <t>Vodohran Mengeš-stari s spravilom in deponiranjem trave</t>
  </si>
  <si>
    <t>Vodohran Mengeška koča s spravilom in deponiranjem trave</t>
  </si>
  <si>
    <t>Vodohran Rašica z mulčenjem trave</t>
  </si>
  <si>
    <t>Vodohran Dobeno z mulčenjem trave</t>
  </si>
  <si>
    <t>Vodohran Pristava z mulčenjem trave</t>
  </si>
  <si>
    <t>Vodohran Mengeš-novi z mulčenjem trave</t>
  </si>
  <si>
    <t>Vodohran Mengeš-stari z mulčenjem trave</t>
  </si>
  <si>
    <t>Vodohran Mengeška koča z mulčenjem trave</t>
  </si>
  <si>
    <t>A.) Košnja trave z naklonom terena do 25%</t>
  </si>
  <si>
    <t>Vodohran Trzin-novi s spravilom in deponiranjem trave</t>
  </si>
  <si>
    <t>Vodohran Trzin-stari s spravilom in deponiranjem trave</t>
  </si>
  <si>
    <t>Hidroforna postaja Trzin s spravilom in deponiranjem trave</t>
  </si>
  <si>
    <t>Vodohran Trzin-novi z mulčenjem trave</t>
  </si>
  <si>
    <t>Vodohran Trzin-stari z mulčenjem trave</t>
  </si>
  <si>
    <t>Hidroforna postaja Trzin z mulčenjem trave</t>
  </si>
  <si>
    <t>Črpališče Rafolče s spravilom in deponiranjem trave</t>
  </si>
  <si>
    <t>Črpališče Krašnja s spravilom in deponiranjem trave</t>
  </si>
  <si>
    <t>Vrtina Zlato polje (ukinjeno) s spravilom in deponiranjem trave</t>
  </si>
  <si>
    <t>Zajetje Taterman s spravilom in deponiranjem trave</t>
  </si>
  <si>
    <t>Črpališče Veliki Jelnik s spravilom in deponiranjem trave</t>
  </si>
  <si>
    <t>Črpališče Petelinjek s spravilom in deponiranjem trave</t>
  </si>
  <si>
    <t>Vodohran Brdo pri Lukovici s spravilom in deponiranjem trave</t>
  </si>
  <si>
    <t>Vodohran Vrhovlje s spravilom in deponiranjem trave</t>
  </si>
  <si>
    <t>Črpališče + raztežilnik Gradišče s spravilom in deponiranjem trave</t>
  </si>
  <si>
    <t>Vodohran Gradišče-stari s spravilom in deponiranjem trave</t>
  </si>
  <si>
    <t>Vodohran Gradišče-novi s spravilom in deponiranjem trave</t>
  </si>
  <si>
    <t>Vodohran Konj s spravilom in deponiranjem trave</t>
  </si>
  <si>
    <t>Zajetje Žirovše s spravilom in deponiranjem trave</t>
  </si>
  <si>
    <t>Vodohran Žirovše-stari s spravilom in deponiranjem trave</t>
  </si>
  <si>
    <t>Vodohran Žirovše-novi s spravilom in deponiranjem trave</t>
  </si>
  <si>
    <t>Vodohran Zlato polje s spravilom in deponiranjem trave</t>
  </si>
  <si>
    <t>Črpališče Mali Jelnik s spravilom in deponiranjem trave</t>
  </si>
  <si>
    <t>Vodohran Mali Jelnik s spravilom in deponiranjem trave</t>
  </si>
  <si>
    <t>Vodohran Veliki Jelnik s spravilom in deponiranjem trave</t>
  </si>
  <si>
    <t>Črpališče Selce-Poljana s spravilom in deponiranjem trave</t>
  </si>
  <si>
    <t>Zajetje Selca -Poljane s spravilom in deponiranjem trave</t>
  </si>
  <si>
    <t>Zajetje Bršlenovica s spravilom in deponiranjem trave</t>
  </si>
  <si>
    <t>Vodohram Bršlenovica s spravilom in deponiranjem trave</t>
  </si>
  <si>
    <t>Vodohran Šentožbolt s spravilom in deponiranjem trave</t>
  </si>
  <si>
    <t>Črpališče Rojinc s spravilom in deponiranjem trave</t>
  </si>
  <si>
    <t>Hidroforna postaja Trnjava  s spravilom in deponiranjem trave</t>
  </si>
  <si>
    <t>Črpališče Trnjava s spravilom in deponiranjem trave</t>
  </si>
  <si>
    <t>Vodohran Mala Lašna s spravilom in deponiranjem trave</t>
  </si>
  <si>
    <t>Zajetje Kamrca s spravilom in deponiranjem trave</t>
  </si>
  <si>
    <t>Vodohran Kamrca s spravilom in deponiranjem trave</t>
  </si>
  <si>
    <t>Vodohran Taterman s spravilom in deponiranjem trave</t>
  </si>
  <si>
    <t>Vodohran Selce Poljana s spravilom in deponiranjem trave</t>
  </si>
  <si>
    <t>Vodohran Podmilj s spravilom in deponiranjem trave</t>
  </si>
  <si>
    <t>Črpališče Rafolče z mulčenjem trave</t>
  </si>
  <si>
    <t>Črpališče Krašnja z mulčenjem trave</t>
  </si>
  <si>
    <t>Vrtina Zlato polje (ukinjeno) z mulčenjem trave</t>
  </si>
  <si>
    <t>Črpališče Veliki Jelnik z mulčenjem trave</t>
  </si>
  <si>
    <t>Črpališče Petelinjek z mulčenjem trave</t>
  </si>
  <si>
    <t>Vodohran Brdo pri Lukovici z mulčenjem trave</t>
  </si>
  <si>
    <t>Vodohran Vrhovlje z mulčenjem trave</t>
  </si>
  <si>
    <t>Črpališče + raztežilnik Gradišče z mulčenjem trave</t>
  </si>
  <si>
    <t>Vodohran Gradišče-stari z mulčenjem trave</t>
  </si>
  <si>
    <t>Vodohran Gradišče-novi z mulčenjem trave</t>
  </si>
  <si>
    <t>Vodohran Konj z mulčenjem trave</t>
  </si>
  <si>
    <t>Vodohran Žirovše-stari z mulčenjem trave</t>
  </si>
  <si>
    <t>Vodohran Žirovše-novi z mulčenjem trave</t>
  </si>
  <si>
    <t>Vodohran Zlato polje z mulčenjem trave</t>
  </si>
  <si>
    <t>Črpališče Mali Jelnik z mulčenjem trave</t>
  </si>
  <si>
    <t>Vodohran Mali Jelnik z mulčenjem trave</t>
  </si>
  <si>
    <t>Vodohran Veliki Jelnik z mulčenjem trave</t>
  </si>
  <si>
    <t>Črpališče Selce-Poljana z mulčenjem trave</t>
  </si>
  <si>
    <t>Vodohram Bršlenovica z mulčenjem trave</t>
  </si>
  <si>
    <t>Vodohran Šentožbolt z mulčenjem trave</t>
  </si>
  <si>
    <t>Črpališče Rojinc z mulčenjem trave</t>
  </si>
  <si>
    <t>Hidroforna postaja Trnjava z mulčenjem trave</t>
  </si>
  <si>
    <t>Črpališče Trnjava z mulčenjem trave</t>
  </si>
  <si>
    <t>Vodohran Mala Lašna z mulčenjem trave</t>
  </si>
  <si>
    <t>Vodohran Kamrca z mulčenjem trave</t>
  </si>
  <si>
    <t>Vodohran Taterman z mulčenjem trave</t>
  </si>
  <si>
    <t>Vodohran Selce Poljana z mulčenjem trave</t>
  </si>
  <si>
    <t>Vodohran Podmilj z mulčenjem trave</t>
  </si>
  <si>
    <t>Vrtina ČVM-1 Moravče s spravilom in deponiranjem trave</t>
  </si>
  <si>
    <t>Hidroforna postaja Češnjice spodaj s spravilom in deponiranjem trave</t>
  </si>
  <si>
    <t>Hidroforna postaja Zalog pri Moravčah (novo) s spravilom in deponiranjem trave</t>
  </si>
  <si>
    <t>Črpališče Globočice s spravilom in deponiranjem trave</t>
  </si>
  <si>
    <t>Hidroforna postaja Zgornji Prekar s spravilom in deponiranjem trave</t>
  </si>
  <si>
    <t>Črpališče Negastrn s spravilom in deponiranjem trave</t>
  </si>
  <si>
    <t>Vodohran Negastrn s spravilom in deponiranjem trave</t>
  </si>
  <si>
    <t>Vodohran Vrhe s spravilom in deponiranjem trave</t>
  </si>
  <si>
    <t>Vodohran Prikvenica s spravilom in deponiranjem trave</t>
  </si>
  <si>
    <t>Zajetje Podoreh (Negastrn) s spravilom in deponiranjem trave</t>
  </si>
  <si>
    <t>Črpališče Podoreh s spravilom in deponiranjem trave</t>
  </si>
  <si>
    <t>Vodohran Moravče s spravilom in deponiranjem trave</t>
  </si>
  <si>
    <t>Hidroforna postaja Stegne s spravilom in deponiranjem trave</t>
  </si>
  <si>
    <t>Vodohran Zg. Javoršica s spravilom in deponiranjem trave</t>
  </si>
  <si>
    <t>Črpališče Krulc s spravilom in deponiranjem trave</t>
  </si>
  <si>
    <t>Hidroforna postaja Češnjice zgoraj s spravilom in deponiranjem trave</t>
  </si>
  <si>
    <t>Vodohran Straža s spravilom in deponiranjem trave</t>
  </si>
  <si>
    <t>Črpališče Mošenik s spravilom in deponiranjem trave</t>
  </si>
  <si>
    <t>Vodohran Globočice s spravilom in deponiranjem trave</t>
  </si>
  <si>
    <t>Vodohran, črpališče Hrastnik s spravilom in deponiranjem trave</t>
  </si>
  <si>
    <t>Vodohran Kal s spravilom in deponiranjem trave</t>
  </si>
  <si>
    <t>Vodohran Gora pri Pečah zgoraj s spravilom in deponiranjem trave</t>
  </si>
  <si>
    <t>Vrtina Ples s spravilom in deponiranjem trave</t>
  </si>
  <si>
    <t>Vodohran Hrib s spravilom in deponiranjem trave</t>
  </si>
  <si>
    <t>Vodohran Drtija s spravilom in deponiranjem trave</t>
  </si>
  <si>
    <t>Vodohran, črpališče Podbrdo spodaj s spravilom in deponiranjem trave</t>
  </si>
  <si>
    <t>Vodohran Grmače s spravilom in deponiranjem trave</t>
  </si>
  <si>
    <t>Vodohran Dešen spodnji s spravilom in deponiranjem trave</t>
  </si>
  <si>
    <t>Staro zajetje Moravče s spravilom in deponiranjem trave</t>
  </si>
  <si>
    <t>Vodohran Pogled s spravilom in deponiranjem trave</t>
  </si>
  <si>
    <t>Vodohran, črpališče Vrhpolje s spravilom in deponiranjem trave</t>
  </si>
  <si>
    <t>Črpališče, vodohran Spodnja Javoršica s spravilom in deponiranjem trave</t>
  </si>
  <si>
    <t>Vodohran Spodnja Javoršica zgoraj s spravilom in deponiranjem trave</t>
  </si>
  <si>
    <t>Vodohran Zg. Tuštanj s spravilom in deponiranjem trave</t>
  </si>
  <si>
    <t>Črpališče + vodohran Hruška s spravilom in deponiranjem trave</t>
  </si>
  <si>
    <t>Vodohran Limbarska gora s spravilom in deponiranjem trave</t>
  </si>
  <si>
    <t>Črpališče Marklovec s spravilom in deponiranjem trave</t>
  </si>
  <si>
    <t>Vodohran Zg. Koseze s spravilom in deponiranjem trave</t>
  </si>
  <si>
    <t>Vodohran Gora pri Pečah spodaj s spravilom in deponiranjem trave</t>
  </si>
  <si>
    <t>Vodohran, črpališče Podbrdo zgoraj s spravilom in deponiranjem trave</t>
  </si>
  <si>
    <t>Vodohran Miklavž s spravilom in deponiranjem trave</t>
  </si>
  <si>
    <t>Črpališče Spodnji Prekar s spravilom in deponiranjem trave</t>
  </si>
  <si>
    <t>Raztežilnik Zgornji Prekar s spravilom in deponiranjem trave</t>
  </si>
  <si>
    <t>Zajetje Dešen s spravilom in deponiranjem trave</t>
  </si>
  <si>
    <t xml:space="preserve">Vodohran Dešen zgornji s spravilom in deponiranjem trave </t>
  </si>
  <si>
    <t>Hidroforna postaja Češnjice spodaj z mulčenjem trave</t>
  </si>
  <si>
    <t>Hidroforna postaja Zalog pri Moravčah (novo) z mulčenjem trave</t>
  </si>
  <si>
    <t>Črpališče Globočice z mulčenjem trave</t>
  </si>
  <si>
    <t>Hidroforna postaja Zgornji Prekar z mulčenjem trave</t>
  </si>
  <si>
    <t>Črpališče Negastrn z mulčenjem trave</t>
  </si>
  <si>
    <t>Vodohran Negastrn z mulčenjem trave</t>
  </si>
  <si>
    <t>Vodohran Vrhe z mulčenjem trave</t>
  </si>
  <si>
    <t>Vodohran Prikvenica z mulčenjem trave</t>
  </si>
  <si>
    <t>Vodohran Moravče z mulčenjem trave</t>
  </si>
  <si>
    <t>Hidroforna postaja Stegne z mulčenjem trave</t>
  </si>
  <si>
    <t>Vodohran Zg. Javoršica z mulčenjem trave</t>
  </si>
  <si>
    <t>Črpališče Krulc z mulčenjem trave</t>
  </si>
  <si>
    <t>Hidroforna postaja Češnjice zgoraj z mulčenjem trave</t>
  </si>
  <si>
    <t>Vodohran Straža z mulčenjem trave</t>
  </si>
  <si>
    <t>Črpališče Mošenik z mulčenjem trave</t>
  </si>
  <si>
    <t>Vodohran Globočice z mulčenjem trave</t>
  </si>
  <si>
    <t>Vodohran, črpališče Hrastnik z mulčenjem trave</t>
  </si>
  <si>
    <t>Vodohran Kal z mulčenjem trave</t>
  </si>
  <si>
    <t>Vodohran Gora pri Pečah zgoraj z mulčenjem trave</t>
  </si>
  <si>
    <t>Vodohran Hrib z mulčenjem trave</t>
  </si>
  <si>
    <t>Vodohran Drtija z mulčenjem trave</t>
  </si>
  <si>
    <t>Vodohran, črpališče Podbrdo spodaj z mulčenjem trave</t>
  </si>
  <si>
    <t>Vodohran Grmače z mulčenjem trave</t>
  </si>
  <si>
    <t>Vodohran Dešen spodnji z mulčenjem trave</t>
  </si>
  <si>
    <t>Vodohran Pogled z mulčenjem trave</t>
  </si>
  <si>
    <t>Vodohran, črpališče Vrhpolje z mulčenjem trave</t>
  </si>
  <si>
    <t>Črpališče, vodohran Spodnja Javoršica z mulčenjem trave</t>
  </si>
  <si>
    <t>Vodohran Spodnja Javoršica zgoraj z mulčenjem trave</t>
  </si>
  <si>
    <t>Vodohran Zg. Tuštanj z mulčenjem trave</t>
  </si>
  <si>
    <t>Črpališče + vodohran Hruška z mulčenjem trave</t>
  </si>
  <si>
    <t>Vodohran Limbarska gora z mulčenjem trave</t>
  </si>
  <si>
    <t>Črpališče Marklovec z mulčenjem trave</t>
  </si>
  <si>
    <t>Vodohran Zg. Koseze z mulčenjem trave</t>
  </si>
  <si>
    <t>Vodohran Gora pri Pečah spodaj z mulčenjem trave</t>
  </si>
  <si>
    <t>Vodohran, črpališče Podbrdo zgoraj z mulčenjem trave</t>
  </si>
  <si>
    <t>Vodohran Miklavž z mulčenjem trave</t>
  </si>
  <si>
    <t>Črpališče Spodnji Prekar z mulčenjem trave</t>
  </si>
  <si>
    <t>Raztežilnik Zgornji Prekar z mulčenjem trave</t>
  </si>
  <si>
    <t>Vodohran Dešen zgornji z mulčenjem trave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</si>
</sst>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Lucida Sans"/>
      <family val="2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3" fillId="0" borderId="0" xfId="0" applyFont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0" fillId="0" borderId="0" xfId="0" applyFill="1"/>
    <xf numFmtId="0" fontId="0" fillId="0" borderId="1" xfId="0" applyFill="1" applyBorder="1" applyAlignment="1">
      <alignment horizontal="center" wrapText="1"/>
    </xf>
    <xf numFmtId="164" fontId="2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0" fontId="5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3" xfId="0" applyFont="1" applyBorder="1"/>
    <xf numFmtId="164" fontId="5" fillId="0" borderId="3" xfId="0" applyNumberFormat="1" applyFont="1" applyBorder="1"/>
    <xf numFmtId="164" fontId="5" fillId="0" borderId="0" xfId="0" applyNumberFormat="1" applyFont="1"/>
    <xf numFmtId="164" fontId="5" fillId="0" borderId="0" xfId="0" applyNumberFormat="1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0" fillId="2" borderId="1" xfId="0" applyFill="1" applyBorder="1"/>
    <xf numFmtId="0" fontId="5" fillId="0" borderId="1" xfId="0" applyFont="1" applyBorder="1" applyAlignment="1">
      <alignment horizontal="center" vertical="top"/>
    </xf>
    <xf numFmtId="0" fontId="7" fillId="0" borderId="0" xfId="0" applyFont="1"/>
    <xf numFmtId="164" fontId="5" fillId="0" borderId="1" xfId="0" applyNumberFormat="1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workbookViewId="0">
      <selection activeCell="B9" sqref="B9"/>
    </sheetView>
  </sheetViews>
  <sheetFormatPr defaultRowHeight="15" x14ac:dyDescent="0.25"/>
  <cols>
    <col min="1" max="1" width="5.140625" customWidth="1"/>
    <col min="2" max="2" width="67.5703125" customWidth="1"/>
    <col min="3" max="3" width="11.85546875" customWidth="1"/>
    <col min="4" max="4" width="10.28515625" customWidth="1"/>
    <col min="5" max="5" width="16.42578125" customWidth="1"/>
    <col min="6" max="6" width="14.7109375" customWidth="1"/>
    <col min="7" max="7" width="18.7109375" customWidth="1"/>
    <col min="8" max="8" width="11.5703125" bestFit="1" customWidth="1"/>
    <col min="11" max="11" width="17.85546875" bestFit="1" customWidth="1"/>
    <col min="12" max="12" width="12" style="29" bestFit="1" customWidth="1"/>
    <col min="16" max="16" width="10.140625" bestFit="1" customWidth="1"/>
    <col min="17" max="17" width="10.5703125" bestFit="1" customWidth="1"/>
  </cols>
  <sheetData>
    <row r="1" spans="1:12" x14ac:dyDescent="0.25">
      <c r="B1" t="s">
        <v>70</v>
      </c>
      <c r="E1" s="44" t="s">
        <v>71</v>
      </c>
      <c r="H1" s="70"/>
    </row>
    <row r="2" spans="1:12" x14ac:dyDescent="0.25">
      <c r="B2" t="s">
        <v>206</v>
      </c>
    </row>
    <row r="3" spans="1:12" x14ac:dyDescent="0.25">
      <c r="B3" s="6" t="s">
        <v>204</v>
      </c>
    </row>
    <row r="5" spans="1:12" s="6" customFormat="1" ht="85.5" customHeight="1" x14ac:dyDescent="0.25">
      <c r="A5" s="11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  <c r="L5" s="43"/>
    </row>
    <row r="6" spans="1:12" x14ac:dyDescent="0.25">
      <c r="A6" s="1">
        <v>1</v>
      </c>
      <c r="B6" s="3" t="s">
        <v>246</v>
      </c>
      <c r="C6" s="1" t="s">
        <v>43</v>
      </c>
      <c r="D6" s="1">
        <v>1881.25</v>
      </c>
      <c r="E6" s="18">
        <v>34</v>
      </c>
      <c r="F6" s="2"/>
      <c r="G6" s="9">
        <f t="shared" ref="G6:G18" si="0">F6*D6*E6</f>
        <v>0</v>
      </c>
    </row>
    <row r="7" spans="1:12" x14ac:dyDescent="0.25">
      <c r="A7" s="1">
        <v>2</v>
      </c>
      <c r="B7" s="3" t="s">
        <v>209</v>
      </c>
      <c r="C7" s="1" t="s">
        <v>43</v>
      </c>
      <c r="D7" s="1">
        <v>1881.25</v>
      </c>
      <c r="E7" s="18">
        <v>17</v>
      </c>
      <c r="F7" s="2"/>
      <c r="G7" s="9">
        <f t="shared" si="0"/>
        <v>0</v>
      </c>
    </row>
    <row r="8" spans="1:12" x14ac:dyDescent="0.25">
      <c r="A8" s="1">
        <v>3</v>
      </c>
      <c r="B8" s="3" t="s">
        <v>211</v>
      </c>
      <c r="C8" s="1" t="s">
        <v>43</v>
      </c>
      <c r="D8" s="1">
        <v>672.75</v>
      </c>
      <c r="E8" s="18">
        <v>34</v>
      </c>
      <c r="F8" s="2"/>
      <c r="G8" s="9">
        <f t="shared" si="0"/>
        <v>0</v>
      </c>
    </row>
    <row r="9" spans="1:12" x14ac:dyDescent="0.25">
      <c r="A9" s="1">
        <v>4</v>
      </c>
      <c r="B9" s="3" t="s">
        <v>210</v>
      </c>
      <c r="C9" s="1" t="s">
        <v>43</v>
      </c>
      <c r="D9" s="1">
        <v>672.75</v>
      </c>
      <c r="E9" s="18">
        <v>17</v>
      </c>
      <c r="F9" s="2"/>
      <c r="G9" s="9">
        <f t="shared" si="0"/>
        <v>0</v>
      </c>
    </row>
    <row r="10" spans="1:12" ht="30" x14ac:dyDescent="0.25">
      <c r="A10" s="1">
        <v>5</v>
      </c>
      <c r="B10" s="7" t="s">
        <v>82</v>
      </c>
      <c r="C10" s="8" t="s">
        <v>44</v>
      </c>
      <c r="D10" s="1">
        <v>42</v>
      </c>
      <c r="E10" s="18">
        <v>9</v>
      </c>
      <c r="F10" s="2"/>
      <c r="G10" s="9">
        <f t="shared" si="0"/>
        <v>0</v>
      </c>
    </row>
    <row r="11" spans="1:12" x14ac:dyDescent="0.25">
      <c r="A11" s="1">
        <v>6</v>
      </c>
      <c r="B11" s="7" t="s">
        <v>8</v>
      </c>
      <c r="C11" s="8" t="s">
        <v>43</v>
      </c>
      <c r="D11" s="1">
        <v>77</v>
      </c>
      <c r="E11" s="18">
        <v>9</v>
      </c>
      <c r="F11" s="2"/>
      <c r="G11" s="9">
        <f t="shared" si="0"/>
        <v>0</v>
      </c>
    </row>
    <row r="12" spans="1:12" x14ac:dyDescent="0.25">
      <c r="A12" s="1">
        <v>7</v>
      </c>
      <c r="B12" s="7" t="s">
        <v>9</v>
      </c>
      <c r="C12" s="8" t="s">
        <v>43</v>
      </c>
      <c r="D12" s="1">
        <v>90</v>
      </c>
      <c r="E12" s="18">
        <v>9</v>
      </c>
      <c r="F12" s="2"/>
      <c r="G12" s="9">
        <f t="shared" si="0"/>
        <v>0</v>
      </c>
    </row>
    <row r="13" spans="1:12" x14ac:dyDescent="0.25">
      <c r="A13" s="1">
        <v>8</v>
      </c>
      <c r="B13" s="3" t="s">
        <v>10</v>
      </c>
      <c r="C13" s="1" t="s">
        <v>46</v>
      </c>
      <c r="D13" s="18">
        <v>11</v>
      </c>
      <c r="E13" s="18">
        <v>4</v>
      </c>
      <c r="F13" s="2"/>
      <c r="G13" s="9">
        <f t="shared" si="0"/>
        <v>0</v>
      </c>
    </row>
    <row r="14" spans="1:12" x14ac:dyDescent="0.25">
      <c r="A14" s="1">
        <v>9</v>
      </c>
      <c r="B14" s="3" t="s">
        <v>11</v>
      </c>
      <c r="C14" s="1" t="s">
        <v>44</v>
      </c>
      <c r="D14" s="1">
        <v>22</v>
      </c>
      <c r="E14" s="18">
        <v>9</v>
      </c>
      <c r="F14" s="2"/>
      <c r="G14" s="9">
        <f t="shared" si="0"/>
        <v>0</v>
      </c>
    </row>
    <row r="15" spans="1:12" ht="30" customHeight="1" x14ac:dyDescent="0.25">
      <c r="A15" s="1">
        <v>10</v>
      </c>
      <c r="B15" s="7" t="s">
        <v>12</v>
      </c>
      <c r="C15" s="8" t="s">
        <v>44</v>
      </c>
      <c r="D15" s="1">
        <v>19</v>
      </c>
      <c r="E15" s="18">
        <v>6</v>
      </c>
      <c r="F15" s="2"/>
      <c r="G15" s="9">
        <f t="shared" si="0"/>
        <v>0</v>
      </c>
    </row>
    <row r="16" spans="1:12" x14ac:dyDescent="0.25">
      <c r="A16" s="1">
        <v>11</v>
      </c>
      <c r="B16" s="3" t="s">
        <v>1</v>
      </c>
      <c r="C16" s="1" t="s">
        <v>44</v>
      </c>
      <c r="D16" s="1">
        <v>22</v>
      </c>
      <c r="E16" s="18">
        <v>6</v>
      </c>
      <c r="F16" s="2"/>
      <c r="G16" s="9">
        <f t="shared" si="0"/>
        <v>0</v>
      </c>
      <c r="L16"/>
    </row>
    <row r="17" spans="1:12" x14ac:dyDescent="0.25">
      <c r="A17" s="1">
        <v>12</v>
      </c>
      <c r="B17" s="3" t="s">
        <v>2</v>
      </c>
      <c r="C17" s="1" t="s">
        <v>43</v>
      </c>
      <c r="D17" s="1">
        <v>95</v>
      </c>
      <c r="E17" s="18">
        <v>6</v>
      </c>
      <c r="F17" s="2"/>
      <c r="G17" s="9">
        <f t="shared" si="0"/>
        <v>0</v>
      </c>
      <c r="L17"/>
    </row>
    <row r="18" spans="1:12" x14ac:dyDescent="0.25">
      <c r="A18" s="1">
        <v>13</v>
      </c>
      <c r="B18" s="3" t="s">
        <v>202</v>
      </c>
      <c r="C18" s="1" t="s">
        <v>47</v>
      </c>
      <c r="D18" s="1">
        <v>1</v>
      </c>
      <c r="E18" s="18">
        <f>100*1.2</f>
        <v>120</v>
      </c>
      <c r="F18" s="2"/>
      <c r="G18" s="9">
        <f t="shared" si="0"/>
        <v>0</v>
      </c>
      <c r="L18"/>
    </row>
    <row r="19" spans="1:12" s="6" customFormat="1" x14ac:dyDescent="0.25">
      <c r="A19" s="13"/>
      <c r="B19" s="10" t="s">
        <v>40</v>
      </c>
      <c r="C19" s="10"/>
      <c r="D19" s="10"/>
      <c r="E19" s="10"/>
      <c r="F19" s="10"/>
      <c r="G19" s="14">
        <f>SUM(G6:G18)</f>
        <v>0</v>
      </c>
    </row>
    <row r="20" spans="1:12" x14ac:dyDescent="0.25">
      <c r="L20"/>
    </row>
    <row r="21" spans="1:12" x14ac:dyDescent="0.25">
      <c r="F21" s="31"/>
      <c r="L21"/>
    </row>
    <row r="22" spans="1:12" x14ac:dyDescent="0.25">
      <c r="B22" s="3" t="s">
        <v>53</v>
      </c>
      <c r="C22" s="9">
        <f>G19</f>
        <v>0</v>
      </c>
      <c r="F22" s="31"/>
      <c r="L22"/>
    </row>
    <row r="23" spans="1:12" x14ac:dyDescent="0.25">
      <c r="B23" s="25"/>
      <c r="C23" s="26"/>
      <c r="L23"/>
    </row>
    <row r="24" spans="1:12" x14ac:dyDescent="0.25">
      <c r="B24" s="4"/>
      <c r="C24" s="27"/>
      <c r="L24"/>
    </row>
    <row r="25" spans="1:12" x14ac:dyDescent="0.25">
      <c r="L25"/>
    </row>
    <row r="26" spans="1:12" x14ac:dyDescent="0.25">
      <c r="L26"/>
    </row>
    <row r="27" spans="1:12" x14ac:dyDescent="0.25">
      <c r="B27" t="s">
        <v>49</v>
      </c>
      <c r="E27" t="s">
        <v>85</v>
      </c>
      <c r="L27"/>
    </row>
    <row r="28" spans="1:12" x14ac:dyDescent="0.25">
      <c r="L28"/>
    </row>
    <row r="29" spans="1:12" x14ac:dyDescent="0.25">
      <c r="L29"/>
    </row>
    <row r="30" spans="1:12" x14ac:dyDescent="0.25">
      <c r="L30"/>
    </row>
    <row r="31" spans="1:12" x14ac:dyDescent="0.25">
      <c r="L31"/>
    </row>
    <row r="32" spans="1:12" x14ac:dyDescent="0.25">
      <c r="H32" s="29"/>
      <c r="L32"/>
    </row>
    <row r="33" spans="8:12" x14ac:dyDescent="0.25">
      <c r="L33"/>
    </row>
    <row r="34" spans="8:12" x14ac:dyDescent="0.25">
      <c r="L34"/>
    </row>
    <row r="35" spans="8:12" x14ac:dyDescent="0.25">
      <c r="L35"/>
    </row>
    <row r="36" spans="8:12" x14ac:dyDescent="0.25">
      <c r="H36" s="29"/>
      <c r="L36"/>
    </row>
    <row r="37" spans="8:12" x14ac:dyDescent="0.25">
      <c r="H37" s="29"/>
      <c r="L37"/>
    </row>
    <row r="38" spans="8:12" x14ac:dyDescent="0.25">
      <c r="L38"/>
    </row>
    <row r="39" spans="8:12" x14ac:dyDescent="0.25">
      <c r="L39"/>
    </row>
    <row r="40" spans="8:12" x14ac:dyDescent="0.25">
      <c r="L40"/>
    </row>
    <row r="41" spans="8:12" x14ac:dyDescent="0.25">
      <c r="L41"/>
    </row>
    <row r="42" spans="8:12" x14ac:dyDescent="0.25">
      <c r="L42"/>
    </row>
    <row r="43" spans="8:12" x14ac:dyDescent="0.25">
      <c r="L43"/>
    </row>
    <row r="44" spans="8:12" x14ac:dyDescent="0.25">
      <c r="L44"/>
    </row>
  </sheetData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2"/>
  <sheetViews>
    <sheetView workbookViewId="0">
      <selection activeCell="B9" sqref="B9"/>
    </sheetView>
  </sheetViews>
  <sheetFormatPr defaultRowHeight="15" x14ac:dyDescent="0.25"/>
  <cols>
    <col min="1" max="1" width="6.42578125" customWidth="1"/>
    <col min="2" max="2" width="49" customWidth="1"/>
    <col min="3" max="3" width="10.85546875" customWidth="1"/>
    <col min="4" max="4" width="7.85546875" customWidth="1"/>
    <col min="5" max="5" width="18.5703125" customWidth="1"/>
    <col min="6" max="6" width="11.5703125" customWidth="1"/>
    <col min="7" max="7" width="17.710937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15" t="s">
        <v>63</v>
      </c>
    </row>
    <row r="5" spans="1:7" ht="100.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247</v>
      </c>
      <c r="C6" s="1" t="s">
        <v>43</v>
      </c>
      <c r="D6" s="1">
        <v>1790</v>
      </c>
      <c r="E6" s="1">
        <v>29</v>
      </c>
      <c r="F6" s="2"/>
      <c r="G6" s="9">
        <f t="shared" ref="G6:G13" si="0">F6*D6*E6</f>
        <v>0</v>
      </c>
    </row>
    <row r="7" spans="1:7" x14ac:dyDescent="0.25">
      <c r="A7" s="1">
        <v>2</v>
      </c>
      <c r="B7" s="3" t="s">
        <v>212</v>
      </c>
      <c r="C7" s="1" t="s">
        <v>43</v>
      </c>
      <c r="D7" s="1">
        <v>1790</v>
      </c>
      <c r="E7" s="1">
        <v>15</v>
      </c>
      <c r="F7" s="2"/>
      <c r="G7" s="9">
        <f t="shared" si="0"/>
        <v>0</v>
      </c>
    </row>
    <row r="8" spans="1:7" x14ac:dyDescent="0.25">
      <c r="A8" s="1">
        <v>3</v>
      </c>
      <c r="B8" s="3" t="s">
        <v>211</v>
      </c>
      <c r="C8" s="1" t="s">
        <v>43</v>
      </c>
      <c r="D8" s="1">
        <v>765</v>
      </c>
      <c r="E8" s="1">
        <v>34</v>
      </c>
      <c r="F8" s="2"/>
      <c r="G8" s="9">
        <f t="shared" si="0"/>
        <v>0</v>
      </c>
    </row>
    <row r="9" spans="1:7" x14ac:dyDescent="0.25">
      <c r="A9" s="1">
        <v>4</v>
      </c>
      <c r="B9" s="3" t="s">
        <v>210</v>
      </c>
      <c r="C9" s="1" t="s">
        <v>43</v>
      </c>
      <c r="D9" s="1">
        <v>765</v>
      </c>
      <c r="E9" s="1">
        <v>17</v>
      </c>
      <c r="F9" s="2"/>
      <c r="G9" s="9">
        <f t="shared" si="0"/>
        <v>0</v>
      </c>
    </row>
    <row r="10" spans="1:7" x14ac:dyDescent="0.25">
      <c r="A10" s="1">
        <v>5</v>
      </c>
      <c r="B10" s="7" t="s">
        <v>29</v>
      </c>
      <c r="C10" s="8" t="s">
        <v>44</v>
      </c>
      <c r="D10" s="1">
        <v>1</v>
      </c>
      <c r="E10" s="1">
        <f>30*1.2</f>
        <v>36</v>
      </c>
      <c r="F10" s="2"/>
      <c r="G10" s="9">
        <f t="shared" si="0"/>
        <v>0</v>
      </c>
    </row>
    <row r="11" spans="1:7" x14ac:dyDescent="0.25">
      <c r="A11" s="1">
        <v>6</v>
      </c>
      <c r="B11" s="7" t="s">
        <v>30</v>
      </c>
      <c r="C11" s="1" t="s">
        <v>44</v>
      </c>
      <c r="D11" s="1">
        <v>11</v>
      </c>
      <c r="E11" s="1">
        <v>9</v>
      </c>
      <c r="F11" s="2"/>
      <c r="G11" s="9">
        <f t="shared" si="0"/>
        <v>0</v>
      </c>
    </row>
    <row r="12" spans="1:7" ht="30" x14ac:dyDescent="0.25">
      <c r="A12" s="1">
        <v>7</v>
      </c>
      <c r="B12" s="7" t="s">
        <v>108</v>
      </c>
      <c r="C12" s="1" t="s">
        <v>45</v>
      </c>
      <c r="D12" s="1">
        <v>40</v>
      </c>
      <c r="E12" s="1">
        <v>5</v>
      </c>
      <c r="F12" s="2"/>
      <c r="G12" s="9">
        <f t="shared" si="0"/>
        <v>0</v>
      </c>
    </row>
    <row r="13" spans="1:7" s="41" customFormat="1" ht="30" x14ac:dyDescent="0.25">
      <c r="A13" s="1">
        <v>8</v>
      </c>
      <c r="B13" s="38" t="s">
        <v>92</v>
      </c>
      <c r="C13" s="42" t="s">
        <v>45</v>
      </c>
      <c r="D13" s="18">
        <v>60</v>
      </c>
      <c r="E13" s="18">
        <v>5</v>
      </c>
      <c r="F13" s="39"/>
      <c r="G13" s="9">
        <f t="shared" si="0"/>
        <v>0</v>
      </c>
    </row>
    <row r="14" spans="1:7" x14ac:dyDescent="0.25">
      <c r="A14" s="13"/>
      <c r="B14" s="10" t="s">
        <v>40</v>
      </c>
      <c r="C14" s="10"/>
      <c r="D14" s="10"/>
      <c r="E14" s="10"/>
      <c r="F14" s="10"/>
      <c r="G14" s="14">
        <f>SUM(G6:G13)</f>
        <v>0</v>
      </c>
    </row>
    <row r="17" spans="2:5" x14ac:dyDescent="0.25">
      <c r="B17" s="22" t="s">
        <v>53</v>
      </c>
      <c r="C17" s="9">
        <f>G14</f>
        <v>0</v>
      </c>
    </row>
    <row r="18" spans="2:5" x14ac:dyDescent="0.25">
      <c r="B18" s="25"/>
      <c r="C18" s="26"/>
    </row>
    <row r="19" spans="2:5" x14ac:dyDescent="0.25">
      <c r="B19" s="4"/>
      <c r="C19" s="27"/>
    </row>
    <row r="22" spans="2:5" x14ac:dyDescent="0.25">
      <c r="B22" t="s">
        <v>49</v>
      </c>
      <c r="E22" t="s">
        <v>83</v>
      </c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8"/>
  <sheetViews>
    <sheetView workbookViewId="0">
      <selection activeCell="B2" sqref="B2"/>
    </sheetView>
  </sheetViews>
  <sheetFormatPr defaultRowHeight="15" x14ac:dyDescent="0.25"/>
  <cols>
    <col min="1" max="1" width="7.85546875" customWidth="1"/>
    <col min="2" max="2" width="49" customWidth="1"/>
    <col min="3" max="3" width="9.42578125" customWidth="1"/>
    <col min="4" max="4" width="10" customWidth="1"/>
    <col min="5" max="5" width="18.85546875" customWidth="1"/>
    <col min="6" max="6" width="13.140625" customWidth="1"/>
    <col min="7" max="7" width="16.570312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64</v>
      </c>
    </row>
    <row r="5" spans="1:7" ht="94.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56</v>
      </c>
      <c r="C6" s="1" t="s">
        <v>43</v>
      </c>
      <c r="D6" s="1">
        <v>180.83</v>
      </c>
      <c r="E6" s="18">
        <v>26</v>
      </c>
      <c r="F6" s="2"/>
      <c r="G6" s="9">
        <f>F6*D6*E6</f>
        <v>0</v>
      </c>
    </row>
    <row r="7" spans="1:7" x14ac:dyDescent="0.25">
      <c r="A7" s="1">
        <v>2</v>
      </c>
      <c r="B7" s="3" t="s">
        <v>57</v>
      </c>
      <c r="C7" s="1" t="s">
        <v>43</v>
      </c>
      <c r="D7" s="1">
        <v>183.66</v>
      </c>
      <c r="E7" s="18">
        <v>26</v>
      </c>
      <c r="F7" s="2"/>
      <c r="G7" s="9">
        <f>F7*D7*E7</f>
        <v>0</v>
      </c>
    </row>
    <row r="8" spans="1:7" x14ac:dyDescent="0.25">
      <c r="A8" s="24">
        <v>3</v>
      </c>
      <c r="B8" s="3" t="s">
        <v>78</v>
      </c>
      <c r="C8" s="1" t="s">
        <v>43</v>
      </c>
      <c r="D8" s="1">
        <v>180.83</v>
      </c>
      <c r="E8" s="18">
        <v>26</v>
      </c>
      <c r="F8" s="2"/>
      <c r="G8" s="9">
        <f>F8*D8*E8</f>
        <v>0</v>
      </c>
    </row>
    <row r="9" spans="1:7" x14ac:dyDescent="0.25">
      <c r="A9" s="24">
        <v>4</v>
      </c>
      <c r="B9" s="3" t="s">
        <v>79</v>
      </c>
      <c r="C9" s="1" t="s">
        <v>43</v>
      </c>
      <c r="D9" s="1">
        <v>183.66</v>
      </c>
      <c r="E9" s="18">
        <v>26</v>
      </c>
      <c r="F9" s="2"/>
      <c r="G9" s="9">
        <f>F9*D9*E9</f>
        <v>0</v>
      </c>
    </row>
    <row r="10" spans="1:7" x14ac:dyDescent="0.25">
      <c r="A10" s="13"/>
      <c r="B10" s="10" t="s">
        <v>40</v>
      </c>
      <c r="C10" s="10"/>
      <c r="D10" s="10"/>
      <c r="E10" s="10"/>
      <c r="F10" s="10"/>
      <c r="G10" s="14">
        <f>SUM(G6:G9)</f>
        <v>0</v>
      </c>
    </row>
    <row r="13" spans="1:7" x14ac:dyDescent="0.25">
      <c r="B13" s="22" t="s">
        <v>53</v>
      </c>
      <c r="C13" s="9">
        <f>G10</f>
        <v>0</v>
      </c>
    </row>
    <row r="14" spans="1:7" x14ac:dyDescent="0.25">
      <c r="B14" s="25"/>
      <c r="C14" s="26"/>
    </row>
    <row r="15" spans="1:7" x14ac:dyDescent="0.25">
      <c r="B15" s="4"/>
      <c r="C15" s="27"/>
    </row>
    <row r="18" spans="2:5" x14ac:dyDescent="0.25">
      <c r="B18" t="s">
        <v>49</v>
      </c>
      <c r="E18" t="s">
        <v>84</v>
      </c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6"/>
  <sheetViews>
    <sheetView workbookViewId="0">
      <selection activeCell="E20" sqref="E20"/>
    </sheetView>
  </sheetViews>
  <sheetFormatPr defaultRowHeight="15" x14ac:dyDescent="0.25"/>
  <cols>
    <col min="1" max="1" width="7" customWidth="1"/>
    <col min="2" max="2" width="55" customWidth="1"/>
    <col min="3" max="3" width="11" customWidth="1"/>
    <col min="4" max="4" width="8.7109375" customWidth="1"/>
    <col min="5" max="5" width="18.28515625" customWidth="1"/>
    <col min="6" max="6" width="13.42578125" customWidth="1"/>
    <col min="7" max="7" width="19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65</v>
      </c>
    </row>
    <row r="5" spans="1:7" ht="114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246</v>
      </c>
      <c r="C6" s="1" t="s">
        <v>43</v>
      </c>
      <c r="D6" s="1">
        <v>1007</v>
      </c>
      <c r="E6" s="1">
        <v>34</v>
      </c>
      <c r="F6" s="2"/>
      <c r="G6" s="9">
        <f t="shared" ref="G6:G17" si="0">F6*D6*E6</f>
        <v>0</v>
      </c>
    </row>
    <row r="7" spans="1:7" x14ac:dyDescent="0.25">
      <c r="A7" s="1">
        <v>2</v>
      </c>
      <c r="B7" s="3" t="s">
        <v>209</v>
      </c>
      <c r="C7" s="1" t="s">
        <v>43</v>
      </c>
      <c r="D7" s="1">
        <v>1007</v>
      </c>
      <c r="E7" s="1">
        <v>17</v>
      </c>
      <c r="F7" s="2"/>
      <c r="G7" s="9">
        <f t="shared" si="0"/>
        <v>0</v>
      </c>
    </row>
    <row r="8" spans="1:7" x14ac:dyDescent="0.25">
      <c r="A8" s="1">
        <v>3</v>
      </c>
      <c r="B8" s="3" t="s">
        <v>211</v>
      </c>
      <c r="C8" s="1" t="s">
        <v>43</v>
      </c>
      <c r="D8" s="1">
        <v>1029</v>
      </c>
      <c r="E8" s="1">
        <v>34</v>
      </c>
      <c r="F8" s="2"/>
      <c r="G8" s="9">
        <f t="shared" si="0"/>
        <v>0</v>
      </c>
    </row>
    <row r="9" spans="1:7" x14ac:dyDescent="0.25">
      <c r="A9" s="1">
        <v>4</v>
      </c>
      <c r="B9" s="3" t="s">
        <v>210</v>
      </c>
      <c r="C9" s="1" t="s">
        <v>43</v>
      </c>
      <c r="D9" s="1">
        <v>1029</v>
      </c>
      <c r="E9" s="1">
        <v>17</v>
      </c>
      <c r="F9" s="2"/>
      <c r="G9" s="9">
        <f t="shared" si="0"/>
        <v>0</v>
      </c>
    </row>
    <row r="10" spans="1:7" ht="15" customHeight="1" x14ac:dyDescent="0.25">
      <c r="A10" s="1">
        <v>5</v>
      </c>
      <c r="B10" s="7" t="s">
        <v>23</v>
      </c>
      <c r="C10" s="8" t="s">
        <v>45</v>
      </c>
      <c r="D10" s="1">
        <v>68</v>
      </c>
      <c r="E10" s="1">
        <v>9</v>
      </c>
      <c r="F10" s="2"/>
      <c r="G10" s="9">
        <f t="shared" si="0"/>
        <v>0</v>
      </c>
    </row>
    <row r="11" spans="1:7" ht="15" customHeight="1" x14ac:dyDescent="0.25">
      <c r="A11" s="1">
        <v>6</v>
      </c>
      <c r="B11" s="7" t="s">
        <v>24</v>
      </c>
      <c r="C11" s="8" t="s">
        <v>45</v>
      </c>
      <c r="D11" s="1">
        <v>13</v>
      </c>
      <c r="E11" s="1">
        <v>4</v>
      </c>
      <c r="F11" s="2"/>
      <c r="G11" s="9">
        <f t="shared" si="0"/>
        <v>0</v>
      </c>
    </row>
    <row r="12" spans="1:7" x14ac:dyDescent="0.25">
      <c r="A12" s="1">
        <v>7</v>
      </c>
      <c r="B12" s="3" t="s">
        <v>25</v>
      </c>
      <c r="C12" s="8" t="s">
        <v>44</v>
      </c>
      <c r="D12" s="1">
        <v>4</v>
      </c>
      <c r="E12" s="1">
        <v>9</v>
      </c>
      <c r="F12" s="2"/>
      <c r="G12" s="9">
        <f t="shared" si="0"/>
        <v>0</v>
      </c>
    </row>
    <row r="13" spans="1:7" x14ac:dyDescent="0.25">
      <c r="A13" s="1">
        <v>8</v>
      </c>
      <c r="B13" s="3" t="s">
        <v>26</v>
      </c>
      <c r="C13" s="1" t="s">
        <v>45</v>
      </c>
      <c r="D13" s="1">
        <v>18</v>
      </c>
      <c r="E13" s="1">
        <v>9</v>
      </c>
      <c r="F13" s="2"/>
      <c r="G13" s="9">
        <f t="shared" si="0"/>
        <v>0</v>
      </c>
    </row>
    <row r="14" spans="1:7" x14ac:dyDescent="0.25">
      <c r="A14" s="1">
        <v>9</v>
      </c>
      <c r="B14" s="3" t="s">
        <v>202</v>
      </c>
      <c r="C14" s="1" t="s">
        <v>47</v>
      </c>
      <c r="D14" s="1">
        <v>1</v>
      </c>
      <c r="E14" s="1">
        <f>90*1.2</f>
        <v>108</v>
      </c>
      <c r="F14" s="2"/>
      <c r="G14" s="9">
        <f t="shared" si="0"/>
        <v>0</v>
      </c>
    </row>
    <row r="15" spans="1:7" s="41" customFormat="1" x14ac:dyDescent="0.25">
      <c r="A15" s="1">
        <v>10</v>
      </c>
      <c r="B15" s="22" t="s">
        <v>93</v>
      </c>
      <c r="C15" s="18" t="s">
        <v>45</v>
      </c>
      <c r="D15" s="18">
        <v>176</v>
      </c>
      <c r="E15" s="18">
        <v>4</v>
      </c>
      <c r="F15" s="39"/>
      <c r="G15" s="9">
        <f t="shared" si="0"/>
        <v>0</v>
      </c>
    </row>
    <row r="16" spans="1:7" s="41" customFormat="1" x14ac:dyDescent="0.25">
      <c r="A16" s="1">
        <v>11</v>
      </c>
      <c r="B16" s="22" t="s">
        <v>94</v>
      </c>
      <c r="C16" s="18" t="s">
        <v>44</v>
      </c>
      <c r="D16" s="18">
        <v>23</v>
      </c>
      <c r="E16" s="18">
        <v>4</v>
      </c>
      <c r="F16" s="39"/>
      <c r="G16" s="9">
        <f t="shared" si="0"/>
        <v>0</v>
      </c>
    </row>
    <row r="17" spans="1:7" s="41" customFormat="1" x14ac:dyDescent="0.25">
      <c r="A17" s="1">
        <v>12</v>
      </c>
      <c r="B17" s="22" t="s">
        <v>95</v>
      </c>
      <c r="C17" s="18" t="s">
        <v>45</v>
      </c>
      <c r="D17" s="18">
        <v>47</v>
      </c>
      <c r="E17" s="18">
        <v>4</v>
      </c>
      <c r="F17" s="39"/>
      <c r="G17" s="9">
        <f t="shared" si="0"/>
        <v>0</v>
      </c>
    </row>
    <row r="18" spans="1:7" x14ac:dyDescent="0.25">
      <c r="A18" s="1"/>
      <c r="B18" s="10" t="s">
        <v>40</v>
      </c>
      <c r="C18" s="10"/>
      <c r="D18" s="10"/>
      <c r="E18" s="10"/>
      <c r="F18" s="10"/>
      <c r="G18" s="14">
        <f>SUM(G6:G16)</f>
        <v>0</v>
      </c>
    </row>
    <row r="21" spans="1:7" x14ac:dyDescent="0.25">
      <c r="B21" s="3" t="s">
        <v>53</v>
      </c>
      <c r="C21" s="9">
        <f>G18</f>
        <v>0</v>
      </c>
    </row>
    <row r="22" spans="1:7" x14ac:dyDescent="0.25">
      <c r="B22" s="25"/>
      <c r="C22" s="26"/>
    </row>
    <row r="23" spans="1:7" x14ac:dyDescent="0.25">
      <c r="B23" s="4"/>
      <c r="C23" s="27"/>
    </row>
    <row r="26" spans="1:7" x14ac:dyDescent="0.25">
      <c r="B26" t="s">
        <v>49</v>
      </c>
      <c r="E26" t="s">
        <v>85</v>
      </c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8"/>
  <sheetViews>
    <sheetView workbookViewId="0">
      <selection activeCell="B2" sqref="B2"/>
    </sheetView>
  </sheetViews>
  <sheetFormatPr defaultRowHeight="15" x14ac:dyDescent="0.25"/>
  <cols>
    <col min="1" max="1" width="6.85546875" customWidth="1"/>
    <col min="2" max="2" width="49" customWidth="1"/>
    <col min="3" max="3" width="11.28515625" customWidth="1"/>
    <col min="4" max="4" width="11" customWidth="1"/>
    <col min="5" max="5" width="18.5703125" customWidth="1"/>
    <col min="6" max="6" width="12" customWidth="1"/>
    <col min="7" max="7" width="19.570312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67</v>
      </c>
    </row>
    <row r="5" spans="1:7" ht="75.7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56</v>
      </c>
      <c r="C6" s="1" t="s">
        <v>43</v>
      </c>
      <c r="D6" s="16">
        <v>1300.01</v>
      </c>
      <c r="E6" s="18">
        <v>26</v>
      </c>
      <c r="F6" s="2"/>
      <c r="G6" s="9">
        <f>F6*E6*D6</f>
        <v>0</v>
      </c>
    </row>
    <row r="7" spans="1:7" x14ac:dyDescent="0.25">
      <c r="A7" s="1">
        <v>2</v>
      </c>
      <c r="B7" s="3" t="s">
        <v>57</v>
      </c>
      <c r="C7" s="1" t="s">
        <v>43</v>
      </c>
      <c r="D7" s="16">
        <v>681.5</v>
      </c>
      <c r="E7" s="18">
        <v>26</v>
      </c>
      <c r="F7" s="2"/>
      <c r="G7" s="9">
        <f>F7*E7*D7</f>
        <v>0</v>
      </c>
    </row>
    <row r="8" spans="1:7" x14ac:dyDescent="0.25">
      <c r="A8" s="24">
        <v>3</v>
      </c>
      <c r="B8" s="3" t="s">
        <v>78</v>
      </c>
      <c r="C8" s="1" t="s">
        <v>43</v>
      </c>
      <c r="D8" s="16">
        <v>1300.01</v>
      </c>
      <c r="E8" s="18">
        <v>26</v>
      </c>
      <c r="F8" s="2"/>
      <c r="G8" s="9">
        <f>F8*E8*D8</f>
        <v>0</v>
      </c>
    </row>
    <row r="9" spans="1:7" x14ac:dyDescent="0.25">
      <c r="A9" s="24">
        <v>4</v>
      </c>
      <c r="B9" s="3" t="s">
        <v>79</v>
      </c>
      <c r="C9" s="1" t="s">
        <v>43</v>
      </c>
      <c r="D9" s="16">
        <v>681.5</v>
      </c>
      <c r="E9" s="18">
        <v>26</v>
      </c>
      <c r="F9" s="2"/>
      <c r="G9" s="9">
        <f>F9*E9*D9</f>
        <v>0</v>
      </c>
    </row>
    <row r="10" spans="1:7" x14ac:dyDescent="0.25">
      <c r="A10" s="13"/>
      <c r="B10" s="10" t="s">
        <v>40</v>
      </c>
      <c r="C10" s="10"/>
      <c r="D10" s="10"/>
      <c r="E10" s="10"/>
      <c r="F10" s="10"/>
      <c r="G10" s="14">
        <f>SUM(G6:G9)</f>
        <v>0</v>
      </c>
    </row>
    <row r="13" spans="1:7" x14ac:dyDescent="0.25">
      <c r="B13" s="22" t="s">
        <v>53</v>
      </c>
      <c r="C13" s="9">
        <f>G10</f>
        <v>0</v>
      </c>
    </row>
    <row r="14" spans="1:7" x14ac:dyDescent="0.25">
      <c r="B14" s="25"/>
      <c r="C14" s="26"/>
    </row>
    <row r="15" spans="1:7" x14ac:dyDescent="0.25">
      <c r="B15" s="4"/>
      <c r="C15" s="27"/>
    </row>
    <row r="18" spans="2:5" x14ac:dyDescent="0.25">
      <c r="B18" t="s">
        <v>49</v>
      </c>
      <c r="E18" t="s">
        <v>85</v>
      </c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1"/>
  <sheetViews>
    <sheetView workbookViewId="0">
      <selection activeCell="B7" sqref="B7"/>
    </sheetView>
  </sheetViews>
  <sheetFormatPr defaultRowHeight="15" x14ac:dyDescent="0.25"/>
  <cols>
    <col min="1" max="1" width="7.28515625" customWidth="1"/>
    <col min="2" max="2" width="54.42578125" customWidth="1"/>
    <col min="3" max="3" width="10.85546875" customWidth="1"/>
    <col min="4" max="4" width="8.28515625" customWidth="1"/>
    <col min="5" max="5" width="19.5703125" customWidth="1"/>
    <col min="6" max="6" width="12.5703125" customWidth="1"/>
    <col min="7" max="7" width="19.14062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66</v>
      </c>
    </row>
    <row r="5" spans="1:7" ht="7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246</v>
      </c>
      <c r="C6" s="1" t="s">
        <v>43</v>
      </c>
      <c r="D6" s="1">
        <v>20</v>
      </c>
      <c r="E6" s="1">
        <v>34</v>
      </c>
      <c r="F6" s="2"/>
      <c r="G6" s="9">
        <f>F6*D6*E6</f>
        <v>0</v>
      </c>
    </row>
    <row r="7" spans="1:7" x14ac:dyDescent="0.25">
      <c r="A7" s="1">
        <v>2</v>
      </c>
      <c r="B7" s="3" t="s">
        <v>209</v>
      </c>
      <c r="C7" s="1" t="s">
        <v>43</v>
      </c>
      <c r="D7" s="1">
        <v>20</v>
      </c>
      <c r="E7" s="1">
        <v>17</v>
      </c>
      <c r="F7" s="2"/>
      <c r="G7" s="9">
        <f t="shared" ref="G7:G12" si="0">F7*D7*E7</f>
        <v>0</v>
      </c>
    </row>
    <row r="8" spans="1:7" x14ac:dyDescent="0.25">
      <c r="A8" s="1">
        <v>3</v>
      </c>
      <c r="B8" s="3" t="s">
        <v>211</v>
      </c>
      <c r="C8" s="1" t="s">
        <v>43</v>
      </c>
      <c r="D8" s="1">
        <v>177</v>
      </c>
      <c r="E8" s="1">
        <v>34</v>
      </c>
      <c r="F8" s="2"/>
      <c r="G8" s="9">
        <f t="shared" si="0"/>
        <v>0</v>
      </c>
    </row>
    <row r="9" spans="1:7" x14ac:dyDescent="0.25">
      <c r="A9" s="1">
        <v>4</v>
      </c>
      <c r="B9" s="3" t="s">
        <v>210</v>
      </c>
      <c r="C9" s="1" t="s">
        <v>43</v>
      </c>
      <c r="D9" s="1">
        <v>177</v>
      </c>
      <c r="E9" s="1">
        <v>17</v>
      </c>
      <c r="F9" s="2"/>
      <c r="G9" s="9">
        <f t="shared" si="0"/>
        <v>0</v>
      </c>
    </row>
    <row r="10" spans="1:7" ht="15" customHeight="1" x14ac:dyDescent="0.25">
      <c r="A10" s="1">
        <v>5</v>
      </c>
      <c r="B10" s="7" t="s">
        <v>27</v>
      </c>
      <c r="C10" s="8" t="s">
        <v>44</v>
      </c>
      <c r="D10" s="1">
        <v>23</v>
      </c>
      <c r="E10" s="1">
        <v>4</v>
      </c>
      <c r="F10" s="2"/>
      <c r="G10" s="9">
        <f t="shared" si="0"/>
        <v>0</v>
      </c>
    </row>
    <row r="11" spans="1:7" x14ac:dyDescent="0.25">
      <c r="A11" s="1">
        <v>6</v>
      </c>
      <c r="B11" s="3" t="s">
        <v>28</v>
      </c>
      <c r="C11" s="8" t="s">
        <v>44</v>
      </c>
      <c r="D11" s="1">
        <v>1</v>
      </c>
      <c r="E11" s="1">
        <v>4</v>
      </c>
      <c r="F11" s="2"/>
      <c r="G11" s="9">
        <f t="shared" si="0"/>
        <v>0</v>
      </c>
    </row>
    <row r="12" spans="1:7" x14ac:dyDescent="0.25">
      <c r="A12" s="1">
        <v>7</v>
      </c>
      <c r="B12" s="3" t="s">
        <v>202</v>
      </c>
      <c r="C12" s="8" t="s">
        <v>47</v>
      </c>
      <c r="D12" s="1">
        <v>1</v>
      </c>
      <c r="E12" s="1">
        <f>50*1.2</f>
        <v>60</v>
      </c>
      <c r="F12" s="2"/>
      <c r="G12" s="9">
        <f t="shared" si="0"/>
        <v>0</v>
      </c>
    </row>
    <row r="13" spans="1:7" x14ac:dyDescent="0.25">
      <c r="A13" s="13"/>
      <c r="B13" s="10" t="s">
        <v>40</v>
      </c>
      <c r="C13" s="10"/>
      <c r="D13" s="10"/>
      <c r="E13" s="10"/>
      <c r="F13" s="10"/>
      <c r="G13" s="14">
        <f>SUM(G6:G12)</f>
        <v>0</v>
      </c>
    </row>
    <row r="16" spans="1:7" x14ac:dyDescent="0.25">
      <c r="B16" s="3" t="s">
        <v>53</v>
      </c>
      <c r="C16" s="9">
        <f>G13</f>
        <v>0</v>
      </c>
    </row>
    <row r="17" spans="2:5" x14ac:dyDescent="0.25">
      <c r="B17" s="25"/>
      <c r="C17" s="26"/>
    </row>
    <row r="18" spans="2:5" x14ac:dyDescent="0.25">
      <c r="B18" s="4"/>
      <c r="C18" s="27"/>
    </row>
    <row r="21" spans="2:5" x14ac:dyDescent="0.25">
      <c r="B21" t="s">
        <v>49</v>
      </c>
      <c r="E21" t="s">
        <v>85</v>
      </c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8"/>
  <sheetViews>
    <sheetView workbookViewId="0">
      <selection activeCell="B2" sqref="B2"/>
    </sheetView>
  </sheetViews>
  <sheetFormatPr defaultRowHeight="15" x14ac:dyDescent="0.25"/>
  <cols>
    <col min="1" max="1" width="7.42578125" customWidth="1"/>
    <col min="2" max="2" width="49" customWidth="1"/>
    <col min="3" max="3" width="10.42578125" customWidth="1"/>
    <col min="4" max="4" width="9.85546875" customWidth="1"/>
    <col min="5" max="5" width="20" customWidth="1"/>
    <col min="6" max="6" width="13.85546875" customWidth="1"/>
    <col min="7" max="7" width="20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68</v>
      </c>
    </row>
    <row r="5" spans="1:7" ht="92.2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56</v>
      </c>
      <c r="C6" s="1" t="s">
        <v>43</v>
      </c>
      <c r="D6" s="16">
        <v>87.19</v>
      </c>
      <c r="E6" s="18">
        <v>26</v>
      </c>
      <c r="F6" s="2"/>
      <c r="G6" s="9">
        <f>F6*E6*D6</f>
        <v>0</v>
      </c>
    </row>
    <row r="7" spans="1:7" x14ac:dyDescent="0.25">
      <c r="A7" s="1">
        <v>2</v>
      </c>
      <c r="B7" s="3" t="s">
        <v>57</v>
      </c>
      <c r="C7" s="1" t="s">
        <v>43</v>
      </c>
      <c r="D7" s="16">
        <v>128.58000000000001</v>
      </c>
      <c r="E7" s="18">
        <v>26</v>
      </c>
      <c r="F7" s="2"/>
      <c r="G7" s="9">
        <f>F7*E7*D7</f>
        <v>0</v>
      </c>
    </row>
    <row r="8" spans="1:7" x14ac:dyDescent="0.25">
      <c r="A8" s="24">
        <v>3</v>
      </c>
      <c r="B8" s="3" t="s">
        <v>78</v>
      </c>
      <c r="C8" s="1" t="s">
        <v>43</v>
      </c>
      <c r="D8" s="16">
        <v>87.19</v>
      </c>
      <c r="E8" s="18">
        <v>26</v>
      </c>
      <c r="F8" s="2"/>
      <c r="G8" s="9">
        <f>F8*E8*D8</f>
        <v>0</v>
      </c>
    </row>
    <row r="9" spans="1:7" x14ac:dyDescent="0.25">
      <c r="A9" s="24">
        <v>4</v>
      </c>
      <c r="B9" s="3" t="s">
        <v>79</v>
      </c>
      <c r="C9" s="1" t="s">
        <v>43</v>
      </c>
      <c r="D9" s="16">
        <v>128.58000000000001</v>
      </c>
      <c r="E9" s="18">
        <v>26</v>
      </c>
      <c r="F9" s="2"/>
      <c r="G9" s="9">
        <f>F9*E9*D9</f>
        <v>0</v>
      </c>
    </row>
    <row r="10" spans="1:7" x14ac:dyDescent="0.25">
      <c r="A10" s="13"/>
      <c r="B10" s="10" t="s">
        <v>40</v>
      </c>
      <c r="C10" s="10"/>
      <c r="D10" s="10"/>
      <c r="E10" s="10"/>
      <c r="F10" s="10"/>
      <c r="G10" s="14">
        <f>SUM(G6:G9)</f>
        <v>0</v>
      </c>
    </row>
    <row r="13" spans="1:7" x14ac:dyDescent="0.25">
      <c r="B13" s="22" t="s">
        <v>53</v>
      </c>
      <c r="C13" s="9">
        <f>G10</f>
        <v>0</v>
      </c>
    </row>
    <row r="14" spans="1:7" x14ac:dyDescent="0.25">
      <c r="B14" s="25"/>
      <c r="C14" s="26"/>
    </row>
    <row r="15" spans="1:7" x14ac:dyDescent="0.25">
      <c r="B15" s="4"/>
      <c r="C15" s="27"/>
    </row>
    <row r="18" spans="2:5" x14ac:dyDescent="0.25">
      <c r="B18" t="s">
        <v>49</v>
      </c>
      <c r="E18" t="s">
        <v>85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3"/>
  <sheetViews>
    <sheetView workbookViewId="0">
      <selection activeCell="B9" sqref="B9"/>
    </sheetView>
  </sheetViews>
  <sheetFormatPr defaultRowHeight="15" x14ac:dyDescent="0.25"/>
  <cols>
    <col min="1" max="1" width="5.7109375" customWidth="1"/>
    <col min="2" max="2" width="66.85546875" customWidth="1"/>
    <col min="3" max="3" width="12.5703125" customWidth="1"/>
    <col min="4" max="4" width="10.42578125" customWidth="1"/>
    <col min="5" max="5" width="19.85546875" customWidth="1"/>
    <col min="6" max="6" width="12.85546875" customWidth="1"/>
    <col min="7" max="7" width="19.14062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69</v>
      </c>
    </row>
    <row r="5" spans="1:7" s="17" customFormat="1" ht="114" customHeight="1" x14ac:dyDescent="0.25">
      <c r="A5" s="11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ht="15" customHeight="1" x14ac:dyDescent="0.25">
      <c r="A6" s="1">
        <v>1</v>
      </c>
      <c r="B6" s="3" t="s">
        <v>246</v>
      </c>
      <c r="C6" s="1" t="s">
        <v>43</v>
      </c>
      <c r="D6" s="1">
        <v>141</v>
      </c>
      <c r="E6" s="1">
        <v>34</v>
      </c>
      <c r="F6" s="2"/>
      <c r="G6" s="9">
        <f t="shared" ref="G6:G14" si="0">F6*D6*E6</f>
        <v>0</v>
      </c>
    </row>
    <row r="7" spans="1:7" ht="15" customHeight="1" x14ac:dyDescent="0.25">
      <c r="A7" s="1">
        <v>2</v>
      </c>
      <c r="B7" s="3" t="s">
        <v>209</v>
      </c>
      <c r="C7" s="1" t="s">
        <v>43</v>
      </c>
      <c r="D7" s="1">
        <v>141</v>
      </c>
      <c r="E7" s="1">
        <v>17</v>
      </c>
      <c r="F7" s="2"/>
      <c r="G7" s="9">
        <f t="shared" si="0"/>
        <v>0</v>
      </c>
    </row>
    <row r="8" spans="1:7" ht="15" customHeight="1" x14ac:dyDescent="0.25">
      <c r="A8" s="1">
        <v>3</v>
      </c>
      <c r="B8" s="3" t="s">
        <v>211</v>
      </c>
      <c r="C8" s="1" t="s">
        <v>43</v>
      </c>
      <c r="D8" s="1">
        <v>555</v>
      </c>
      <c r="E8" s="1">
        <v>34</v>
      </c>
      <c r="F8" s="2"/>
      <c r="G8" s="9">
        <f t="shared" si="0"/>
        <v>0</v>
      </c>
    </row>
    <row r="9" spans="1:7" ht="15" customHeight="1" x14ac:dyDescent="0.25">
      <c r="A9" s="1">
        <v>4</v>
      </c>
      <c r="B9" s="3" t="s">
        <v>210</v>
      </c>
      <c r="C9" s="1" t="s">
        <v>43</v>
      </c>
      <c r="D9" s="1">
        <v>555</v>
      </c>
      <c r="E9" s="1">
        <v>17</v>
      </c>
      <c r="F9" s="2"/>
      <c r="G9" s="9">
        <f t="shared" si="0"/>
        <v>0</v>
      </c>
    </row>
    <row r="10" spans="1:7" ht="15" customHeight="1" x14ac:dyDescent="0.25">
      <c r="A10" s="1">
        <v>5</v>
      </c>
      <c r="B10" s="3" t="s">
        <v>81</v>
      </c>
      <c r="C10" s="8" t="s">
        <v>43</v>
      </c>
      <c r="D10" s="5">
        <v>189</v>
      </c>
      <c r="E10" s="1">
        <v>26</v>
      </c>
      <c r="F10" s="2"/>
      <c r="G10" s="9">
        <f t="shared" si="0"/>
        <v>0</v>
      </c>
    </row>
    <row r="11" spans="1:7" ht="15" customHeight="1" x14ac:dyDescent="0.25">
      <c r="A11" s="1">
        <v>6</v>
      </c>
      <c r="B11" s="3" t="s">
        <v>80</v>
      </c>
      <c r="C11" s="8" t="s">
        <v>43</v>
      </c>
      <c r="D11" s="5">
        <v>189</v>
      </c>
      <c r="E11" s="1">
        <v>26</v>
      </c>
      <c r="F11" s="2"/>
      <c r="G11" s="9">
        <f t="shared" si="0"/>
        <v>0</v>
      </c>
    </row>
    <row r="12" spans="1:7" ht="15" customHeight="1" x14ac:dyDescent="0.25">
      <c r="A12" s="1">
        <v>7</v>
      </c>
      <c r="B12" s="3" t="s">
        <v>110</v>
      </c>
      <c r="C12" s="8" t="s">
        <v>44</v>
      </c>
      <c r="D12" s="5">
        <v>8</v>
      </c>
      <c r="E12" s="1">
        <v>8</v>
      </c>
      <c r="F12" s="2"/>
      <c r="G12" s="9">
        <f t="shared" si="0"/>
        <v>0</v>
      </c>
    </row>
    <row r="13" spans="1:7" ht="15" customHeight="1" x14ac:dyDescent="0.25">
      <c r="A13" s="1">
        <v>8</v>
      </c>
      <c r="B13" s="7" t="s">
        <v>82</v>
      </c>
      <c r="C13" s="8" t="s">
        <v>44</v>
      </c>
      <c r="D13" s="1">
        <v>5</v>
      </c>
      <c r="E13" s="1">
        <v>8</v>
      </c>
      <c r="F13" s="2"/>
      <c r="G13" s="9">
        <f t="shared" si="0"/>
        <v>0</v>
      </c>
    </row>
    <row r="14" spans="1:7" ht="15" customHeight="1" x14ac:dyDescent="0.25">
      <c r="A14" s="1">
        <v>9</v>
      </c>
      <c r="B14" s="7" t="s">
        <v>109</v>
      </c>
      <c r="C14" s="8" t="s">
        <v>44</v>
      </c>
      <c r="D14" s="1">
        <v>1</v>
      </c>
      <c r="E14" s="1">
        <v>8</v>
      </c>
      <c r="F14" s="2"/>
      <c r="G14" s="9">
        <f t="shared" si="0"/>
        <v>0</v>
      </c>
    </row>
    <row r="15" spans="1:7" x14ac:dyDescent="0.25">
      <c r="A15" s="1"/>
      <c r="B15" s="10" t="s">
        <v>40</v>
      </c>
      <c r="C15" s="10"/>
      <c r="D15" s="10"/>
      <c r="E15" s="10"/>
      <c r="F15" s="10"/>
      <c r="G15" s="14">
        <f>SUM(G6:G14)</f>
        <v>0</v>
      </c>
    </row>
    <row r="18" spans="2:5" x14ac:dyDescent="0.25">
      <c r="B18" s="3" t="s">
        <v>53</v>
      </c>
      <c r="C18" s="9">
        <f>G15</f>
        <v>0</v>
      </c>
    </row>
    <row r="19" spans="2:5" x14ac:dyDescent="0.25">
      <c r="B19" s="25"/>
      <c r="C19" s="26"/>
    </row>
    <row r="20" spans="2:5" x14ac:dyDescent="0.25">
      <c r="B20" s="4"/>
      <c r="C20" s="27"/>
    </row>
    <row r="23" spans="2:5" x14ac:dyDescent="0.25">
      <c r="B23" t="s">
        <v>49</v>
      </c>
      <c r="E23" t="s">
        <v>85</v>
      </c>
    </row>
  </sheetData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8"/>
  <sheetViews>
    <sheetView workbookViewId="0">
      <selection activeCell="B2" sqref="B2"/>
    </sheetView>
  </sheetViews>
  <sheetFormatPr defaultRowHeight="15" x14ac:dyDescent="0.25"/>
  <cols>
    <col min="1" max="1" width="6.140625" customWidth="1"/>
    <col min="2" max="2" width="49" customWidth="1"/>
    <col min="3" max="3" width="9.5703125" bestFit="1" customWidth="1"/>
    <col min="4" max="4" width="9.42578125" customWidth="1"/>
    <col min="5" max="5" width="20.42578125" customWidth="1"/>
    <col min="6" max="6" width="11.28515625" customWidth="1"/>
    <col min="7" max="7" width="24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75</v>
      </c>
    </row>
    <row r="5" spans="1:7" ht="88.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56</v>
      </c>
      <c r="C6" s="1" t="s">
        <v>43</v>
      </c>
      <c r="D6" s="16">
        <v>90.05</v>
      </c>
      <c r="E6" s="18">
        <v>26</v>
      </c>
      <c r="F6" s="2"/>
      <c r="G6" s="9">
        <f>F6*E6*D6</f>
        <v>0</v>
      </c>
    </row>
    <row r="7" spans="1:7" x14ac:dyDescent="0.25">
      <c r="A7" s="1">
        <v>2</v>
      </c>
      <c r="B7" s="3" t="s">
        <v>57</v>
      </c>
      <c r="C7" s="1" t="s">
        <v>43</v>
      </c>
      <c r="D7" s="16">
        <v>120.02</v>
      </c>
      <c r="E7" s="18">
        <v>26</v>
      </c>
      <c r="F7" s="2"/>
      <c r="G7" s="9">
        <f>F7*E7*D7</f>
        <v>0</v>
      </c>
    </row>
    <row r="8" spans="1:7" x14ac:dyDescent="0.25">
      <c r="A8" s="24">
        <v>3</v>
      </c>
      <c r="B8" s="3" t="s">
        <v>78</v>
      </c>
      <c r="C8" s="1" t="s">
        <v>43</v>
      </c>
      <c r="D8" s="16">
        <v>90.05</v>
      </c>
      <c r="E8" s="18">
        <v>26</v>
      </c>
      <c r="F8" s="2"/>
      <c r="G8" s="9">
        <f>F8*E8*D8</f>
        <v>0</v>
      </c>
    </row>
    <row r="9" spans="1:7" x14ac:dyDescent="0.25">
      <c r="A9" s="24">
        <v>4</v>
      </c>
      <c r="B9" s="3" t="s">
        <v>79</v>
      </c>
      <c r="C9" s="1" t="s">
        <v>43</v>
      </c>
      <c r="D9" s="16">
        <v>120.02</v>
      </c>
      <c r="E9" s="18">
        <v>26</v>
      </c>
      <c r="F9" s="2"/>
      <c r="G9" s="9">
        <f>F9*E9*D9</f>
        <v>0</v>
      </c>
    </row>
    <row r="10" spans="1:7" x14ac:dyDescent="0.25">
      <c r="A10" s="13"/>
      <c r="B10" s="10" t="s">
        <v>40</v>
      </c>
      <c r="C10" s="10"/>
      <c r="D10" s="10"/>
      <c r="E10" s="10"/>
      <c r="F10" s="10"/>
      <c r="G10" s="14">
        <f>SUM(G6:G9)</f>
        <v>0</v>
      </c>
    </row>
    <row r="13" spans="1:7" x14ac:dyDescent="0.25">
      <c r="B13" s="22" t="s">
        <v>53</v>
      </c>
      <c r="C13" s="9">
        <f>G10</f>
        <v>0</v>
      </c>
    </row>
    <row r="14" spans="1:7" x14ac:dyDescent="0.25">
      <c r="B14" s="25"/>
      <c r="C14" s="26"/>
    </row>
    <row r="15" spans="1:7" x14ac:dyDescent="0.25">
      <c r="B15" s="4"/>
      <c r="C15" s="27"/>
    </row>
    <row r="18" spans="2:5" x14ac:dyDescent="0.25">
      <c r="B18" t="s">
        <v>49</v>
      </c>
      <c r="E18" t="s">
        <v>85</v>
      </c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4"/>
  <sheetViews>
    <sheetView workbookViewId="0">
      <selection activeCell="D15" sqref="D15"/>
    </sheetView>
  </sheetViews>
  <sheetFormatPr defaultRowHeight="15" x14ac:dyDescent="0.25"/>
  <cols>
    <col min="1" max="1" width="5" customWidth="1"/>
    <col min="2" max="2" width="55.42578125" customWidth="1"/>
    <col min="3" max="3" width="10.85546875" customWidth="1"/>
    <col min="4" max="4" width="8" customWidth="1"/>
    <col min="5" max="5" width="19.5703125" customWidth="1"/>
    <col min="6" max="6" width="10.28515625" customWidth="1"/>
    <col min="7" max="7" width="22.570312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73</v>
      </c>
    </row>
    <row r="4" spans="1:7" ht="15" customHeight="1" x14ac:dyDescent="0.25"/>
    <row r="5" spans="1:7" ht="60" customHeight="1" x14ac:dyDescent="0.25">
      <c r="A5" s="11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246</v>
      </c>
      <c r="C6" s="1" t="s">
        <v>43</v>
      </c>
      <c r="D6" s="1">
        <v>1035</v>
      </c>
      <c r="E6" s="1">
        <v>34</v>
      </c>
      <c r="F6" s="2"/>
      <c r="G6" s="9">
        <f t="shared" ref="G6:G28" si="0">F6*D6*E6</f>
        <v>0</v>
      </c>
    </row>
    <row r="7" spans="1:7" x14ac:dyDescent="0.25">
      <c r="A7" s="1">
        <v>2</v>
      </c>
      <c r="B7" s="3" t="s">
        <v>209</v>
      </c>
      <c r="C7" s="1" t="s">
        <v>43</v>
      </c>
      <c r="D7" s="1">
        <v>1035</v>
      </c>
      <c r="E7" s="1">
        <v>17</v>
      </c>
      <c r="F7" s="2"/>
      <c r="G7" s="9">
        <f t="shared" si="0"/>
        <v>0</v>
      </c>
    </row>
    <row r="8" spans="1:7" x14ac:dyDescent="0.25">
      <c r="A8" s="1">
        <v>3</v>
      </c>
      <c r="B8" s="3" t="s">
        <v>211</v>
      </c>
      <c r="C8" s="1" t="s">
        <v>43</v>
      </c>
      <c r="D8" s="1">
        <v>4175</v>
      </c>
      <c r="E8" s="1">
        <v>34</v>
      </c>
      <c r="F8" s="2"/>
      <c r="G8" s="9">
        <f t="shared" si="0"/>
        <v>0</v>
      </c>
    </row>
    <row r="9" spans="1:7" x14ac:dyDescent="0.25">
      <c r="A9" s="1">
        <v>4</v>
      </c>
      <c r="B9" s="3" t="s">
        <v>210</v>
      </c>
      <c r="C9" s="1" t="s">
        <v>43</v>
      </c>
      <c r="D9" s="1">
        <v>4175</v>
      </c>
      <c r="E9" s="1">
        <v>17</v>
      </c>
      <c r="F9" s="2"/>
      <c r="G9" s="9">
        <f t="shared" si="0"/>
        <v>0</v>
      </c>
    </row>
    <row r="10" spans="1:7" x14ac:dyDescent="0.25">
      <c r="A10" s="1">
        <v>5</v>
      </c>
      <c r="B10" s="3" t="s">
        <v>56</v>
      </c>
      <c r="C10" s="5" t="s">
        <v>43</v>
      </c>
      <c r="D10" s="1">
        <v>3019.06</v>
      </c>
      <c r="E10" s="1">
        <v>26</v>
      </c>
      <c r="F10" s="2"/>
      <c r="G10" s="9">
        <f t="shared" si="0"/>
        <v>0</v>
      </c>
    </row>
    <row r="11" spans="1:7" x14ac:dyDescent="0.25">
      <c r="A11" s="1">
        <v>6</v>
      </c>
      <c r="B11" s="3" t="s">
        <v>57</v>
      </c>
      <c r="C11" s="5" t="s">
        <v>43</v>
      </c>
      <c r="D11" s="1">
        <v>1440.94</v>
      </c>
      <c r="E11" s="1">
        <v>26</v>
      </c>
      <c r="F11" s="2"/>
      <c r="G11" s="9">
        <f t="shared" si="0"/>
        <v>0</v>
      </c>
    </row>
    <row r="12" spans="1:7" x14ac:dyDescent="0.25">
      <c r="A12" s="1">
        <v>7</v>
      </c>
      <c r="B12" s="3" t="s">
        <v>78</v>
      </c>
      <c r="C12" s="1" t="s">
        <v>43</v>
      </c>
      <c r="D12" s="1">
        <v>3019.06</v>
      </c>
      <c r="E12" s="18">
        <v>26</v>
      </c>
      <c r="F12" s="2"/>
      <c r="G12" s="9">
        <f t="shared" si="0"/>
        <v>0</v>
      </c>
    </row>
    <row r="13" spans="1:7" x14ac:dyDescent="0.25">
      <c r="A13" s="1">
        <v>8</v>
      </c>
      <c r="B13" s="3" t="s">
        <v>79</v>
      </c>
      <c r="C13" s="1" t="s">
        <v>43</v>
      </c>
      <c r="D13" s="1">
        <v>1440.94</v>
      </c>
      <c r="E13" s="18">
        <v>26</v>
      </c>
      <c r="F13" s="2"/>
      <c r="G13" s="9">
        <f t="shared" si="0"/>
        <v>0</v>
      </c>
    </row>
    <row r="14" spans="1:7" x14ac:dyDescent="0.25">
      <c r="A14" s="1">
        <v>9</v>
      </c>
      <c r="B14" s="7" t="s">
        <v>104</v>
      </c>
      <c r="C14" s="1" t="s">
        <v>44</v>
      </c>
      <c r="D14" s="1">
        <v>1</v>
      </c>
      <c r="E14" s="1">
        <v>9</v>
      </c>
      <c r="F14" s="2"/>
      <c r="G14" s="9">
        <f t="shared" si="0"/>
        <v>0</v>
      </c>
    </row>
    <row r="15" spans="1:7" x14ac:dyDescent="0.25">
      <c r="A15" s="1">
        <v>10</v>
      </c>
      <c r="B15" s="3" t="s">
        <v>4</v>
      </c>
      <c r="C15" s="1" t="s">
        <v>45</v>
      </c>
      <c r="D15" s="1">
        <v>32</v>
      </c>
      <c r="E15" s="1">
        <v>11</v>
      </c>
      <c r="F15" s="2"/>
      <c r="G15" s="9">
        <f t="shared" si="0"/>
        <v>0</v>
      </c>
    </row>
    <row r="16" spans="1:7" x14ac:dyDescent="0.25">
      <c r="A16" s="1">
        <v>11</v>
      </c>
      <c r="B16" s="3" t="s">
        <v>5</v>
      </c>
      <c r="C16" s="1" t="s">
        <v>45</v>
      </c>
      <c r="D16" s="1">
        <v>31</v>
      </c>
      <c r="E16" s="1">
        <v>11</v>
      </c>
      <c r="F16" s="2"/>
      <c r="G16" s="9">
        <f t="shared" si="0"/>
        <v>0</v>
      </c>
    </row>
    <row r="17" spans="1:7" x14ac:dyDescent="0.25">
      <c r="A17" s="1">
        <v>12</v>
      </c>
      <c r="B17" s="3" t="s">
        <v>101</v>
      </c>
      <c r="C17" s="1" t="s">
        <v>45</v>
      </c>
      <c r="D17" s="1">
        <v>190</v>
      </c>
      <c r="E17" s="1">
        <v>4</v>
      </c>
      <c r="F17" s="2"/>
      <c r="G17" s="9">
        <f t="shared" si="0"/>
        <v>0</v>
      </c>
    </row>
    <row r="18" spans="1:7" x14ac:dyDescent="0.25">
      <c r="A18" s="1">
        <v>13</v>
      </c>
      <c r="B18" s="3" t="s">
        <v>0</v>
      </c>
      <c r="C18" s="1" t="s">
        <v>45</v>
      </c>
      <c r="D18" s="1">
        <v>50</v>
      </c>
      <c r="E18" s="1">
        <v>4</v>
      </c>
      <c r="F18" s="2"/>
      <c r="G18" s="9">
        <f t="shared" si="0"/>
        <v>0</v>
      </c>
    </row>
    <row r="19" spans="1:7" s="37" customFormat="1" ht="15" customHeight="1" x14ac:dyDescent="0.25">
      <c r="A19" s="1">
        <v>14</v>
      </c>
      <c r="B19" s="35" t="s">
        <v>105</v>
      </c>
      <c r="C19" s="34" t="s">
        <v>44</v>
      </c>
      <c r="D19" s="34">
        <v>1</v>
      </c>
      <c r="E19" s="34">
        <v>15</v>
      </c>
      <c r="F19" s="36"/>
      <c r="G19" s="9">
        <f t="shared" si="0"/>
        <v>0</v>
      </c>
    </row>
    <row r="20" spans="1:7" x14ac:dyDescent="0.25">
      <c r="A20" s="1">
        <v>15</v>
      </c>
      <c r="B20" s="3" t="s">
        <v>102</v>
      </c>
      <c r="C20" s="1" t="s">
        <v>44</v>
      </c>
      <c r="D20" s="18">
        <v>22</v>
      </c>
      <c r="E20" s="1">
        <v>4</v>
      </c>
      <c r="F20" s="28"/>
      <c r="G20" s="9">
        <f t="shared" si="0"/>
        <v>0</v>
      </c>
    </row>
    <row r="21" spans="1:7" x14ac:dyDescent="0.25">
      <c r="A21" s="1">
        <v>16</v>
      </c>
      <c r="B21" s="3" t="s">
        <v>2</v>
      </c>
      <c r="C21" s="1" t="s">
        <v>45</v>
      </c>
      <c r="D21" s="18">
        <v>95</v>
      </c>
      <c r="E21" s="1">
        <v>4</v>
      </c>
      <c r="F21" s="28"/>
      <c r="G21" s="9">
        <f t="shared" si="0"/>
        <v>0</v>
      </c>
    </row>
    <row r="22" spans="1:7" x14ac:dyDescent="0.25">
      <c r="A22" s="1">
        <v>17</v>
      </c>
      <c r="B22" s="3" t="s">
        <v>3</v>
      </c>
      <c r="C22" s="1" t="s">
        <v>44</v>
      </c>
      <c r="D22" s="18">
        <v>15</v>
      </c>
      <c r="E22" s="1">
        <v>4</v>
      </c>
      <c r="F22" s="28"/>
      <c r="G22" s="9">
        <f t="shared" si="0"/>
        <v>0</v>
      </c>
    </row>
    <row r="23" spans="1:7" x14ac:dyDescent="0.25">
      <c r="A23" s="1">
        <v>18</v>
      </c>
      <c r="B23" s="7" t="s">
        <v>100</v>
      </c>
      <c r="C23" s="1" t="s">
        <v>44</v>
      </c>
      <c r="D23" s="18">
        <v>11</v>
      </c>
      <c r="E23" s="1">
        <v>4</v>
      </c>
      <c r="F23" s="28"/>
      <c r="G23" s="9">
        <f t="shared" si="0"/>
        <v>0</v>
      </c>
    </row>
    <row r="24" spans="1:7" x14ac:dyDescent="0.25">
      <c r="A24" s="1">
        <v>19</v>
      </c>
      <c r="B24" s="7" t="s">
        <v>106</v>
      </c>
      <c r="C24" s="1" t="s">
        <v>44</v>
      </c>
      <c r="D24" s="18">
        <v>10</v>
      </c>
      <c r="E24" s="1">
        <v>4</v>
      </c>
      <c r="F24" s="28"/>
      <c r="G24" s="9">
        <f t="shared" si="0"/>
        <v>0</v>
      </c>
    </row>
    <row r="25" spans="1:7" x14ac:dyDescent="0.25">
      <c r="A25" s="1">
        <v>20</v>
      </c>
      <c r="B25" s="3" t="s">
        <v>6</v>
      </c>
      <c r="C25" s="1" t="s">
        <v>44</v>
      </c>
      <c r="D25" s="18">
        <v>16</v>
      </c>
      <c r="E25" s="1">
        <v>4</v>
      </c>
      <c r="F25" s="28"/>
      <c r="G25" s="9">
        <f t="shared" si="0"/>
        <v>0</v>
      </c>
    </row>
    <row r="26" spans="1:7" x14ac:dyDescent="0.25">
      <c r="A26" s="1">
        <v>21</v>
      </c>
      <c r="B26" s="3" t="s">
        <v>7</v>
      </c>
      <c r="C26" s="1" t="s">
        <v>43</v>
      </c>
      <c r="D26" s="18">
        <v>4460</v>
      </c>
      <c r="E26" s="1">
        <v>44</v>
      </c>
      <c r="F26" s="28"/>
      <c r="G26" s="9">
        <f t="shared" si="0"/>
        <v>0</v>
      </c>
    </row>
    <row r="27" spans="1:7" x14ac:dyDescent="0.25">
      <c r="A27" s="1">
        <v>22</v>
      </c>
      <c r="B27" s="7" t="s">
        <v>103</v>
      </c>
      <c r="C27" s="1" t="s">
        <v>44</v>
      </c>
      <c r="D27" s="18">
        <v>1</v>
      </c>
      <c r="E27" s="1">
        <v>4</v>
      </c>
      <c r="F27" s="28"/>
      <c r="G27" s="9">
        <f t="shared" si="0"/>
        <v>0</v>
      </c>
    </row>
    <row r="28" spans="1:7" x14ac:dyDescent="0.25">
      <c r="A28" s="1">
        <v>23</v>
      </c>
      <c r="B28" s="3" t="s">
        <v>202</v>
      </c>
      <c r="C28" s="1" t="s">
        <v>47</v>
      </c>
      <c r="D28" s="18">
        <v>1</v>
      </c>
      <c r="E28" s="1">
        <f>150*1.2</f>
        <v>180</v>
      </c>
      <c r="F28" s="28"/>
      <c r="G28" s="9">
        <f t="shared" si="0"/>
        <v>0</v>
      </c>
    </row>
    <row r="29" spans="1:7" s="6" customFormat="1" x14ac:dyDescent="0.25">
      <c r="A29" s="13"/>
      <c r="B29" s="10" t="s">
        <v>40</v>
      </c>
      <c r="C29" s="10"/>
      <c r="D29" s="10"/>
      <c r="E29" s="10"/>
      <c r="F29" s="10"/>
      <c r="G29" s="14">
        <f>SUM(G6:G28)</f>
        <v>0</v>
      </c>
    </row>
    <row r="31" spans="1:7" x14ac:dyDescent="0.25">
      <c r="C31" s="30"/>
      <c r="D31" s="30"/>
      <c r="F31" s="32"/>
    </row>
    <row r="32" spans="1:7" x14ac:dyDescent="0.25">
      <c r="B32" s="22" t="s">
        <v>53</v>
      </c>
      <c r="C32" s="9">
        <f>G29</f>
        <v>0</v>
      </c>
      <c r="F32" s="32"/>
    </row>
    <row r="33" spans="2:6" x14ac:dyDescent="0.25">
      <c r="B33" s="25"/>
      <c r="C33" s="26"/>
      <c r="F33" s="32"/>
    </row>
    <row r="34" spans="2:6" x14ac:dyDescent="0.25">
      <c r="B34" s="4"/>
      <c r="C34" s="27"/>
      <c r="F34" s="32"/>
    </row>
    <row r="35" spans="2:6" x14ac:dyDescent="0.25">
      <c r="F35" s="32"/>
    </row>
    <row r="36" spans="2:6" x14ac:dyDescent="0.25">
      <c r="F36" s="32"/>
    </row>
    <row r="37" spans="2:6" x14ac:dyDescent="0.25">
      <c r="F37" s="32"/>
    </row>
    <row r="38" spans="2:6" x14ac:dyDescent="0.25">
      <c r="F38" s="32"/>
    </row>
    <row r="39" spans="2:6" x14ac:dyDescent="0.25">
      <c r="F39" s="32"/>
    </row>
    <row r="40" spans="2:6" x14ac:dyDescent="0.25">
      <c r="F40" s="32"/>
    </row>
    <row r="41" spans="2:6" x14ac:dyDescent="0.25">
      <c r="F41" s="32"/>
    </row>
    <row r="42" spans="2:6" x14ac:dyDescent="0.25">
      <c r="F42" s="32"/>
    </row>
    <row r="43" spans="2:6" x14ac:dyDescent="0.25">
      <c r="F43" s="32"/>
    </row>
    <row r="44" spans="2:6" x14ac:dyDescent="0.25">
      <c r="B44" t="s">
        <v>49</v>
      </c>
      <c r="E44" t="s">
        <v>86</v>
      </c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1"/>
  <sheetViews>
    <sheetView workbookViewId="0">
      <selection activeCell="E9" sqref="E9"/>
    </sheetView>
  </sheetViews>
  <sheetFormatPr defaultRowHeight="15" x14ac:dyDescent="0.25"/>
  <cols>
    <col min="1" max="1" width="7.7109375" customWidth="1"/>
    <col min="2" max="2" width="57.85546875" customWidth="1"/>
    <col min="3" max="3" width="10.5703125" bestFit="1" customWidth="1"/>
    <col min="4" max="4" width="8.7109375" customWidth="1"/>
    <col min="5" max="5" width="20.85546875" customWidth="1"/>
    <col min="6" max="6" width="11.28515625" customWidth="1"/>
    <col min="7" max="7" width="19.14062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74</v>
      </c>
    </row>
    <row r="5" spans="1:7" ht="86.25" customHeight="1" x14ac:dyDescent="0.25">
      <c r="A5" s="11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246</v>
      </c>
      <c r="C6" s="1" t="s">
        <v>43</v>
      </c>
      <c r="D6" s="1">
        <v>1412</v>
      </c>
      <c r="E6" s="1">
        <v>34</v>
      </c>
      <c r="F6" s="2"/>
      <c r="G6" s="9">
        <f t="shared" ref="G6:G22" si="0">F6*D6*E6</f>
        <v>0</v>
      </c>
    </row>
    <row r="7" spans="1:7" x14ac:dyDescent="0.25">
      <c r="A7" s="1">
        <v>2</v>
      </c>
      <c r="B7" s="3" t="s">
        <v>209</v>
      </c>
      <c r="C7" s="1" t="s">
        <v>43</v>
      </c>
      <c r="D7" s="1">
        <v>1412</v>
      </c>
      <c r="E7" s="1">
        <v>17</v>
      </c>
      <c r="F7" s="2"/>
      <c r="G7" s="9">
        <f t="shared" si="0"/>
        <v>0</v>
      </c>
    </row>
    <row r="8" spans="1:7" x14ac:dyDescent="0.25">
      <c r="A8" s="1">
        <v>3</v>
      </c>
      <c r="B8" s="3" t="s">
        <v>211</v>
      </c>
      <c r="C8" s="1" t="s">
        <v>43</v>
      </c>
      <c r="D8" s="1">
        <v>1120</v>
      </c>
      <c r="E8" s="1">
        <v>34</v>
      </c>
      <c r="F8" s="2"/>
      <c r="G8" s="9">
        <f t="shared" si="0"/>
        <v>0</v>
      </c>
    </row>
    <row r="9" spans="1:7" x14ac:dyDescent="0.25">
      <c r="A9" s="1">
        <v>4</v>
      </c>
      <c r="B9" s="3" t="s">
        <v>210</v>
      </c>
      <c r="C9" s="1" t="s">
        <v>43</v>
      </c>
      <c r="D9" s="1">
        <v>1120</v>
      </c>
      <c r="E9" s="1">
        <v>17</v>
      </c>
      <c r="F9" s="2"/>
      <c r="G9" s="9">
        <f t="shared" si="0"/>
        <v>0</v>
      </c>
    </row>
    <row r="10" spans="1:7" x14ac:dyDescent="0.25">
      <c r="A10" s="1">
        <v>5</v>
      </c>
      <c r="B10" s="3" t="s">
        <v>56</v>
      </c>
      <c r="C10" s="5" t="s">
        <v>43</v>
      </c>
      <c r="D10" s="1">
        <v>1860</v>
      </c>
      <c r="E10" s="1">
        <v>26</v>
      </c>
      <c r="F10" s="2"/>
      <c r="G10" s="9">
        <f t="shared" si="0"/>
        <v>0</v>
      </c>
    </row>
    <row r="11" spans="1:7" x14ac:dyDescent="0.25">
      <c r="A11" s="1">
        <v>6</v>
      </c>
      <c r="B11" s="3" t="s">
        <v>57</v>
      </c>
      <c r="C11" s="5" t="s">
        <v>43</v>
      </c>
      <c r="D11" s="1">
        <v>428</v>
      </c>
      <c r="E11" s="1">
        <v>26</v>
      </c>
      <c r="F11" s="2"/>
      <c r="G11" s="9">
        <f t="shared" si="0"/>
        <v>0</v>
      </c>
    </row>
    <row r="12" spans="1:7" x14ac:dyDescent="0.25">
      <c r="A12" s="1">
        <v>7</v>
      </c>
      <c r="B12" s="3" t="s">
        <v>78</v>
      </c>
      <c r="C12" s="1" t="s">
        <v>43</v>
      </c>
      <c r="D12" s="1">
        <v>1860</v>
      </c>
      <c r="E12" s="18">
        <v>26</v>
      </c>
      <c r="F12" s="2"/>
      <c r="G12" s="9">
        <f t="shared" si="0"/>
        <v>0</v>
      </c>
    </row>
    <row r="13" spans="1:7" x14ac:dyDescent="0.25">
      <c r="A13" s="1">
        <v>8</v>
      </c>
      <c r="B13" s="3" t="s">
        <v>79</v>
      </c>
      <c r="C13" s="1" t="s">
        <v>43</v>
      </c>
      <c r="D13" s="1">
        <v>428</v>
      </c>
      <c r="E13" s="18">
        <v>26</v>
      </c>
      <c r="F13" s="2"/>
      <c r="G13" s="9">
        <f t="shared" si="0"/>
        <v>0</v>
      </c>
    </row>
    <row r="14" spans="1:7" x14ac:dyDescent="0.25">
      <c r="A14" s="1">
        <v>9</v>
      </c>
      <c r="B14" s="3" t="s">
        <v>33</v>
      </c>
      <c r="C14" s="1" t="s">
        <v>45</v>
      </c>
      <c r="D14" s="1">
        <v>200</v>
      </c>
      <c r="E14" s="1">
        <v>8</v>
      </c>
      <c r="F14" s="2"/>
      <c r="G14" s="9">
        <f t="shared" si="0"/>
        <v>0</v>
      </c>
    </row>
    <row r="15" spans="1:7" s="41" customFormat="1" ht="15" customHeight="1" x14ac:dyDescent="0.25">
      <c r="A15" s="1">
        <v>10</v>
      </c>
      <c r="B15" s="38" t="s">
        <v>97</v>
      </c>
      <c r="C15" s="18" t="s">
        <v>44</v>
      </c>
      <c r="D15" s="18">
        <v>1</v>
      </c>
      <c r="E15" s="18">
        <v>9</v>
      </c>
      <c r="F15" s="39"/>
      <c r="G15" s="9">
        <f t="shared" si="0"/>
        <v>0</v>
      </c>
    </row>
    <row r="16" spans="1:7" s="41" customFormat="1" ht="15" customHeight="1" x14ac:dyDescent="0.25">
      <c r="A16" s="1">
        <v>11</v>
      </c>
      <c r="B16" s="38" t="s">
        <v>98</v>
      </c>
      <c r="C16" s="18" t="s">
        <v>44</v>
      </c>
      <c r="D16" s="18">
        <v>1</v>
      </c>
      <c r="E16" s="18">
        <v>9</v>
      </c>
      <c r="F16" s="39"/>
      <c r="G16" s="9">
        <f t="shared" si="0"/>
        <v>0</v>
      </c>
    </row>
    <row r="17" spans="1:7" s="41" customFormat="1" x14ac:dyDescent="0.25">
      <c r="A17" s="1">
        <v>12</v>
      </c>
      <c r="B17" s="22" t="s">
        <v>34</v>
      </c>
      <c r="C17" s="18" t="s">
        <v>44</v>
      </c>
      <c r="D17" s="18">
        <v>8</v>
      </c>
      <c r="E17" s="18">
        <v>4</v>
      </c>
      <c r="F17" s="39"/>
      <c r="G17" s="9">
        <f t="shared" si="0"/>
        <v>0</v>
      </c>
    </row>
    <row r="18" spans="1:7" ht="15" customHeight="1" x14ac:dyDescent="0.25">
      <c r="A18" s="1">
        <v>13</v>
      </c>
      <c r="B18" s="7" t="s">
        <v>35</v>
      </c>
      <c r="C18" s="1" t="s">
        <v>44</v>
      </c>
      <c r="D18" s="1">
        <v>1</v>
      </c>
      <c r="E18" s="1">
        <v>9</v>
      </c>
      <c r="F18" s="2"/>
      <c r="G18" s="9">
        <f t="shared" si="0"/>
        <v>0</v>
      </c>
    </row>
    <row r="19" spans="1:7" x14ac:dyDescent="0.25">
      <c r="A19" s="1">
        <v>14</v>
      </c>
      <c r="B19" s="3" t="s">
        <v>36</v>
      </c>
      <c r="C19" s="1" t="s">
        <v>44</v>
      </c>
      <c r="D19" s="1">
        <v>1</v>
      </c>
      <c r="E19" s="1">
        <v>9</v>
      </c>
      <c r="F19" s="28"/>
      <c r="G19" s="9">
        <f t="shared" si="0"/>
        <v>0</v>
      </c>
    </row>
    <row r="20" spans="1:7" x14ac:dyDescent="0.25">
      <c r="A20" s="1">
        <v>15</v>
      </c>
      <c r="B20" s="3" t="s">
        <v>37</v>
      </c>
      <c r="C20" s="1" t="s">
        <v>44</v>
      </c>
      <c r="D20" s="18">
        <v>1</v>
      </c>
      <c r="E20" s="1">
        <v>4</v>
      </c>
      <c r="F20" s="2"/>
      <c r="G20" s="9">
        <f t="shared" si="0"/>
        <v>0</v>
      </c>
    </row>
    <row r="21" spans="1:7" x14ac:dyDescent="0.25">
      <c r="A21" s="1">
        <v>16</v>
      </c>
      <c r="B21" s="3" t="s">
        <v>38</v>
      </c>
      <c r="C21" s="1" t="s">
        <v>44</v>
      </c>
      <c r="D21" s="18">
        <v>1</v>
      </c>
      <c r="E21" s="1">
        <v>4</v>
      </c>
      <c r="F21" s="2"/>
      <c r="G21" s="9">
        <f t="shared" si="0"/>
        <v>0</v>
      </c>
    </row>
    <row r="22" spans="1:7" x14ac:dyDescent="0.25">
      <c r="A22" s="1">
        <v>17</v>
      </c>
      <c r="B22" s="3" t="s">
        <v>107</v>
      </c>
      <c r="C22" s="1" t="s">
        <v>44</v>
      </c>
      <c r="D22" s="18">
        <v>1</v>
      </c>
      <c r="E22" s="1">
        <v>15</v>
      </c>
      <c r="F22" s="2"/>
      <c r="G22" s="9">
        <f t="shared" si="0"/>
        <v>0</v>
      </c>
    </row>
    <row r="23" spans="1:7" s="6" customFormat="1" x14ac:dyDescent="0.25">
      <c r="A23" s="33"/>
      <c r="B23" s="10" t="s">
        <v>40</v>
      </c>
      <c r="C23" s="10"/>
      <c r="D23" s="10"/>
      <c r="E23" s="10"/>
      <c r="F23" s="10"/>
      <c r="G23" s="14">
        <f>SUM(G6:G22)</f>
        <v>0</v>
      </c>
    </row>
    <row r="24" spans="1:7" x14ac:dyDescent="0.25">
      <c r="G24" s="29"/>
    </row>
    <row r="26" spans="1:7" x14ac:dyDescent="0.25">
      <c r="B26" s="22" t="s">
        <v>53</v>
      </c>
      <c r="C26" s="9">
        <f>G23</f>
        <v>0</v>
      </c>
      <c r="F26" s="29"/>
      <c r="G26" s="29"/>
    </row>
    <row r="27" spans="1:7" x14ac:dyDescent="0.25">
      <c r="B27" s="25"/>
      <c r="C27" s="26"/>
    </row>
    <row r="28" spans="1:7" x14ac:dyDescent="0.25">
      <c r="B28" s="4"/>
      <c r="C28" s="27"/>
    </row>
    <row r="31" spans="1:7" x14ac:dyDescent="0.25">
      <c r="B31" t="s">
        <v>49</v>
      </c>
      <c r="E31" t="s">
        <v>86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workbookViewId="0">
      <selection activeCell="B7" sqref="B7"/>
    </sheetView>
  </sheetViews>
  <sheetFormatPr defaultRowHeight="15" x14ac:dyDescent="0.25"/>
  <cols>
    <col min="1" max="1" width="7" customWidth="1"/>
    <col min="2" max="2" width="49" customWidth="1"/>
    <col min="3" max="3" width="11.28515625" customWidth="1"/>
    <col min="4" max="4" width="13.140625" customWidth="1"/>
    <col min="5" max="5" width="15.85546875" customWidth="1"/>
    <col min="6" max="6" width="11.42578125" bestFit="1" customWidth="1"/>
    <col min="7" max="7" width="19.7109375" customWidth="1"/>
  </cols>
  <sheetData>
    <row r="1" spans="1:13" x14ac:dyDescent="0.25">
      <c r="B1" t="s">
        <v>70</v>
      </c>
      <c r="E1" s="44" t="s">
        <v>71</v>
      </c>
    </row>
    <row r="2" spans="1:13" x14ac:dyDescent="0.25">
      <c r="B2" t="s">
        <v>206</v>
      </c>
    </row>
    <row r="3" spans="1:13" x14ac:dyDescent="0.25">
      <c r="B3" s="6" t="s">
        <v>54</v>
      </c>
    </row>
    <row r="6" spans="1:13" s="6" customFormat="1" ht="87" customHeight="1" x14ac:dyDescent="0.25">
      <c r="A6" s="10" t="s">
        <v>39</v>
      </c>
      <c r="B6" s="11" t="s">
        <v>42</v>
      </c>
      <c r="C6" s="12" t="s">
        <v>41</v>
      </c>
      <c r="D6" s="12" t="s">
        <v>51</v>
      </c>
      <c r="E6" s="23" t="s">
        <v>50</v>
      </c>
      <c r="F6" s="12" t="s">
        <v>48</v>
      </c>
      <c r="G6" s="12" t="s">
        <v>52</v>
      </c>
    </row>
    <row r="7" spans="1:13" x14ac:dyDescent="0.25">
      <c r="A7" s="1">
        <v>1</v>
      </c>
      <c r="B7" s="3" t="s">
        <v>56</v>
      </c>
      <c r="C7" s="1" t="s">
        <v>43</v>
      </c>
      <c r="D7" s="1">
        <v>1252.94</v>
      </c>
      <c r="E7" s="18">
        <v>26</v>
      </c>
      <c r="F7" s="2"/>
      <c r="G7" s="9">
        <f>F7*E7*D7</f>
        <v>0</v>
      </c>
    </row>
    <row r="8" spans="1:13" x14ac:dyDescent="0.25">
      <c r="A8" s="1">
        <v>2</v>
      </c>
      <c r="B8" s="3" t="s">
        <v>57</v>
      </c>
      <c r="C8" s="1" t="s">
        <v>43</v>
      </c>
      <c r="D8" s="1">
        <v>326.45999999999998</v>
      </c>
      <c r="E8" s="18">
        <v>26</v>
      </c>
      <c r="F8" s="2"/>
      <c r="G8" s="9">
        <f>F8*E8*D8</f>
        <v>0</v>
      </c>
    </row>
    <row r="9" spans="1:13" x14ac:dyDescent="0.25">
      <c r="A9" s="24">
        <v>3</v>
      </c>
      <c r="B9" s="3" t="s">
        <v>78</v>
      </c>
      <c r="C9" s="1" t="s">
        <v>43</v>
      </c>
      <c r="D9" s="1">
        <v>1252.94</v>
      </c>
      <c r="E9" s="18">
        <v>26</v>
      </c>
      <c r="F9" s="2"/>
      <c r="G9" s="9">
        <f>F9*E9*D9</f>
        <v>0</v>
      </c>
    </row>
    <row r="10" spans="1:13" x14ac:dyDescent="0.25">
      <c r="A10" s="24">
        <v>4</v>
      </c>
      <c r="B10" s="3" t="s">
        <v>79</v>
      </c>
      <c r="C10" s="1" t="s">
        <v>43</v>
      </c>
      <c r="D10" s="1">
        <v>326.45999999999998</v>
      </c>
      <c r="E10" s="18">
        <v>26</v>
      </c>
      <c r="F10" s="2"/>
      <c r="G10" s="9">
        <f>F10*E10*D10</f>
        <v>0</v>
      </c>
    </row>
    <row r="11" spans="1:13" s="6" customFormat="1" x14ac:dyDescent="0.25">
      <c r="A11" s="13"/>
      <c r="B11" s="10" t="s">
        <v>40</v>
      </c>
      <c r="C11" s="10"/>
      <c r="D11" s="10"/>
      <c r="E11" s="10"/>
      <c r="F11" s="10"/>
      <c r="G11" s="14">
        <f>SUM(G7:G10)</f>
        <v>0</v>
      </c>
    </row>
    <row r="14" spans="1:13" x14ac:dyDescent="0.25">
      <c r="B14" s="22" t="s">
        <v>53</v>
      </c>
      <c r="C14" s="9">
        <f>G11</f>
        <v>0</v>
      </c>
    </row>
    <row r="15" spans="1:13" x14ac:dyDescent="0.25">
      <c r="B15" s="25"/>
      <c r="C15" s="26"/>
    </row>
    <row r="16" spans="1:13" x14ac:dyDescent="0.25">
      <c r="B16" s="4"/>
      <c r="C16" s="27"/>
      <c r="J16" s="29"/>
      <c r="M16" s="29"/>
    </row>
    <row r="17" spans="2:13" x14ac:dyDescent="0.25">
      <c r="M17" s="29"/>
    </row>
    <row r="19" spans="2:13" x14ac:dyDescent="0.25">
      <c r="B19" t="s">
        <v>49</v>
      </c>
      <c r="E19" t="s">
        <v>83</v>
      </c>
    </row>
  </sheetData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3"/>
  <sheetViews>
    <sheetView workbookViewId="0">
      <selection activeCell="C9" sqref="C9"/>
    </sheetView>
  </sheetViews>
  <sheetFormatPr defaultRowHeight="15" x14ac:dyDescent="0.25"/>
  <cols>
    <col min="1" max="1" width="7" customWidth="1"/>
    <col min="2" max="2" width="52.85546875" customWidth="1"/>
    <col min="3" max="3" width="11.28515625" customWidth="1"/>
    <col min="4" max="4" width="9.5703125" customWidth="1"/>
    <col min="5" max="5" width="17.140625" customWidth="1"/>
    <col min="6" max="6" width="10.7109375" customWidth="1"/>
    <col min="7" max="7" width="17.4257812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76</v>
      </c>
    </row>
    <row r="5" spans="1:7" ht="133.5" customHeight="1" x14ac:dyDescent="0.25">
      <c r="A5" s="19" t="s">
        <v>39</v>
      </c>
      <c r="B5" s="19" t="s">
        <v>42</v>
      </c>
      <c r="C5" s="20" t="s">
        <v>41</v>
      </c>
      <c r="D5" s="20" t="s">
        <v>51</v>
      </c>
      <c r="E5" s="21" t="s">
        <v>50</v>
      </c>
      <c r="F5" s="20" t="s">
        <v>48</v>
      </c>
      <c r="G5" s="20" t="s">
        <v>52</v>
      </c>
    </row>
    <row r="6" spans="1:7" x14ac:dyDescent="0.25">
      <c r="A6" s="1">
        <v>1</v>
      </c>
      <c r="B6" s="3" t="s">
        <v>246</v>
      </c>
      <c r="C6" s="1" t="s">
        <v>43</v>
      </c>
      <c r="D6" s="1">
        <v>210</v>
      </c>
      <c r="E6" s="1">
        <v>34</v>
      </c>
      <c r="F6" s="2"/>
      <c r="G6" s="9">
        <f t="shared" ref="G6:G14" si="0">F6*D6*E6</f>
        <v>0</v>
      </c>
    </row>
    <row r="7" spans="1:7" x14ac:dyDescent="0.25">
      <c r="A7" s="1">
        <v>2</v>
      </c>
      <c r="B7" s="3" t="s">
        <v>209</v>
      </c>
      <c r="C7" s="1" t="s">
        <v>43</v>
      </c>
      <c r="D7" s="1">
        <v>210</v>
      </c>
      <c r="E7" s="1">
        <v>17</v>
      </c>
      <c r="F7" s="2"/>
      <c r="G7" s="9">
        <f t="shared" si="0"/>
        <v>0</v>
      </c>
    </row>
    <row r="8" spans="1:7" x14ac:dyDescent="0.25">
      <c r="A8" s="1">
        <v>3</v>
      </c>
      <c r="B8" s="3" t="s">
        <v>56</v>
      </c>
      <c r="C8" s="5" t="s">
        <v>43</v>
      </c>
      <c r="D8" s="1">
        <v>551</v>
      </c>
      <c r="E8" s="1">
        <v>26</v>
      </c>
      <c r="F8" s="2"/>
      <c r="G8" s="9">
        <f t="shared" si="0"/>
        <v>0</v>
      </c>
    </row>
    <row r="9" spans="1:7" x14ac:dyDescent="0.25">
      <c r="A9" s="1">
        <v>4</v>
      </c>
      <c r="B9" s="3" t="s">
        <v>57</v>
      </c>
      <c r="C9" s="5" t="s">
        <v>43</v>
      </c>
      <c r="D9" s="1">
        <v>135</v>
      </c>
      <c r="E9" s="1">
        <v>26</v>
      </c>
      <c r="F9" s="2"/>
      <c r="G9" s="9">
        <f t="shared" si="0"/>
        <v>0</v>
      </c>
    </row>
    <row r="10" spans="1:7" x14ac:dyDescent="0.25">
      <c r="A10" s="1">
        <v>5</v>
      </c>
      <c r="B10" s="3" t="s">
        <v>78</v>
      </c>
      <c r="C10" s="1" t="s">
        <v>43</v>
      </c>
      <c r="D10" s="1">
        <v>551</v>
      </c>
      <c r="E10" s="18">
        <v>26</v>
      </c>
      <c r="F10" s="2"/>
      <c r="G10" s="9">
        <f t="shared" si="0"/>
        <v>0</v>
      </c>
    </row>
    <row r="11" spans="1:7" x14ac:dyDescent="0.25">
      <c r="A11" s="1">
        <v>6</v>
      </c>
      <c r="B11" s="3" t="s">
        <v>79</v>
      </c>
      <c r="C11" s="1" t="s">
        <v>43</v>
      </c>
      <c r="D11" s="1">
        <v>135</v>
      </c>
      <c r="E11" s="18">
        <v>26</v>
      </c>
      <c r="F11" s="2"/>
      <c r="G11" s="9">
        <f t="shared" si="0"/>
        <v>0</v>
      </c>
    </row>
    <row r="12" spans="1:7" x14ac:dyDescent="0.25">
      <c r="A12" s="1">
        <v>7</v>
      </c>
      <c r="B12" s="7" t="s">
        <v>31</v>
      </c>
      <c r="C12" s="1" t="s">
        <v>45</v>
      </c>
      <c r="D12" s="1">
        <v>42</v>
      </c>
      <c r="E12" s="1">
        <v>11</v>
      </c>
      <c r="F12" s="2"/>
      <c r="G12" s="9">
        <f t="shared" si="0"/>
        <v>0</v>
      </c>
    </row>
    <row r="13" spans="1:7" x14ac:dyDescent="0.25">
      <c r="A13" s="1">
        <v>8</v>
      </c>
      <c r="B13" s="3" t="s">
        <v>32</v>
      </c>
      <c r="C13" s="1" t="s">
        <v>44</v>
      </c>
      <c r="D13" s="1">
        <v>5</v>
      </c>
      <c r="E13" s="1">
        <v>4</v>
      </c>
      <c r="F13" s="2"/>
      <c r="G13" s="9">
        <f t="shared" si="0"/>
        <v>0</v>
      </c>
    </row>
    <row r="14" spans="1:7" ht="30" x14ac:dyDescent="0.25">
      <c r="A14" s="1">
        <v>9</v>
      </c>
      <c r="B14" s="7" t="s">
        <v>77</v>
      </c>
      <c r="C14" s="1" t="s">
        <v>44</v>
      </c>
      <c r="D14" s="1">
        <v>1</v>
      </c>
      <c r="E14" s="1">
        <v>9</v>
      </c>
      <c r="F14" s="2"/>
      <c r="G14" s="9">
        <f t="shared" si="0"/>
        <v>0</v>
      </c>
    </row>
    <row r="15" spans="1:7" x14ac:dyDescent="0.25">
      <c r="A15" s="13"/>
      <c r="B15" s="10" t="s">
        <v>40</v>
      </c>
      <c r="C15" s="10"/>
      <c r="D15" s="10"/>
      <c r="E15" s="10"/>
      <c r="F15" s="10"/>
      <c r="G15" s="14">
        <f>SUM(G6:G14)</f>
        <v>0</v>
      </c>
    </row>
    <row r="18" spans="2:5" x14ac:dyDescent="0.25">
      <c r="B18" s="22" t="s">
        <v>53</v>
      </c>
      <c r="C18" s="9">
        <f>G15</f>
        <v>0</v>
      </c>
    </row>
    <row r="19" spans="2:5" x14ac:dyDescent="0.25">
      <c r="B19" s="25"/>
      <c r="C19" s="26"/>
    </row>
    <row r="20" spans="2:5" x14ac:dyDescent="0.25">
      <c r="B20" s="4"/>
      <c r="C20" s="27"/>
    </row>
    <row r="23" spans="2:5" x14ac:dyDescent="0.25">
      <c r="B23" t="s">
        <v>49</v>
      </c>
      <c r="E23" t="s">
        <v>87</v>
      </c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B1488-FF52-4744-9F51-91A2A857E3C9}">
  <dimension ref="A1:G17"/>
  <sheetViews>
    <sheetView workbookViewId="0">
      <selection activeCell="G9" sqref="G9"/>
    </sheetView>
  </sheetViews>
  <sheetFormatPr defaultRowHeight="15" x14ac:dyDescent="0.25"/>
  <cols>
    <col min="1" max="1" width="7.28515625" customWidth="1"/>
    <col min="2" max="2" width="52.85546875" customWidth="1"/>
    <col min="3" max="3" width="10.85546875" customWidth="1"/>
    <col min="4" max="4" width="8.28515625" customWidth="1"/>
    <col min="5" max="5" width="19.5703125" customWidth="1"/>
    <col min="6" max="6" width="12.5703125" customWidth="1"/>
    <col min="7" max="7" width="19.14062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158</v>
      </c>
    </row>
    <row r="5" spans="1:7" ht="90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12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246</v>
      </c>
      <c r="C6" s="1" t="s">
        <v>43</v>
      </c>
      <c r="D6" s="1">
        <v>1140</v>
      </c>
      <c r="E6" s="1">
        <v>34</v>
      </c>
      <c r="F6" s="2"/>
      <c r="G6" s="9">
        <f>F6*D6*E6</f>
        <v>0</v>
      </c>
    </row>
    <row r="7" spans="1:7" x14ac:dyDescent="0.25">
      <c r="A7" s="1">
        <v>2</v>
      </c>
      <c r="B7" s="3" t="s">
        <v>209</v>
      </c>
      <c r="C7" s="1" t="s">
        <v>43</v>
      </c>
      <c r="D7" s="1">
        <v>1140</v>
      </c>
      <c r="E7" s="1">
        <v>17</v>
      </c>
      <c r="F7" s="2"/>
      <c r="G7" s="9">
        <f t="shared" ref="G7:G8" si="0">F7*D7*E7</f>
        <v>0</v>
      </c>
    </row>
    <row r="8" spans="1:7" x14ac:dyDescent="0.25">
      <c r="A8" s="1">
        <v>3</v>
      </c>
      <c r="B8" s="3" t="s">
        <v>202</v>
      </c>
      <c r="C8" s="8" t="s">
        <v>47</v>
      </c>
      <c r="D8" s="1">
        <v>1</v>
      </c>
      <c r="E8" s="1">
        <v>75</v>
      </c>
      <c r="F8" s="2"/>
      <c r="G8" s="9">
        <f t="shared" si="0"/>
        <v>0</v>
      </c>
    </row>
    <row r="9" spans="1:7" x14ac:dyDescent="0.25">
      <c r="A9" s="13"/>
      <c r="B9" s="10" t="s">
        <v>40</v>
      </c>
      <c r="C9" s="10"/>
      <c r="D9" s="10"/>
      <c r="E9" s="10"/>
      <c r="F9" s="10"/>
      <c r="G9" s="14">
        <f>SUM(G6:G8)</f>
        <v>0</v>
      </c>
    </row>
    <row r="12" spans="1:7" x14ac:dyDescent="0.25">
      <c r="B12" s="3" t="s">
        <v>53</v>
      </c>
      <c r="C12" s="9">
        <f>G9</f>
        <v>0</v>
      </c>
    </row>
    <row r="13" spans="1:7" x14ac:dyDescent="0.25">
      <c r="B13" s="25"/>
      <c r="C13" s="26"/>
    </row>
    <row r="14" spans="1:7" x14ac:dyDescent="0.25">
      <c r="C14" s="29"/>
    </row>
    <row r="17" spans="2:5" x14ac:dyDescent="0.25">
      <c r="B17" t="s">
        <v>49</v>
      </c>
      <c r="E17" t="s">
        <v>85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7D0D-167B-4E63-A981-CEA582A0E0A2}">
  <dimension ref="A1:J18"/>
  <sheetViews>
    <sheetView workbookViewId="0">
      <selection activeCell="B34" sqref="B34"/>
    </sheetView>
  </sheetViews>
  <sheetFormatPr defaultRowHeight="15" x14ac:dyDescent="0.25"/>
  <cols>
    <col min="1" max="1" width="6.140625" customWidth="1"/>
    <col min="2" max="2" width="38.85546875" customWidth="1"/>
    <col min="3" max="3" width="9.5703125" bestFit="1" customWidth="1"/>
    <col min="4" max="4" width="9.42578125" customWidth="1"/>
    <col min="5" max="5" width="20.42578125" customWidth="1"/>
    <col min="6" max="6" width="11.28515625" customWidth="1"/>
    <col min="7" max="7" width="24" customWidth="1"/>
  </cols>
  <sheetData>
    <row r="1" spans="1:10" x14ac:dyDescent="0.25">
      <c r="B1" t="s">
        <v>70</v>
      </c>
      <c r="E1" s="44" t="s">
        <v>71</v>
      </c>
    </row>
    <row r="2" spans="1:10" x14ac:dyDescent="0.25">
      <c r="B2" t="s">
        <v>205</v>
      </c>
    </row>
    <row r="3" spans="1:10" x14ac:dyDescent="0.25">
      <c r="B3" s="6" t="s">
        <v>157</v>
      </c>
    </row>
    <row r="5" spans="1:10" ht="88.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10" x14ac:dyDescent="0.25">
      <c r="A6" s="1">
        <v>1</v>
      </c>
      <c r="B6" s="3" t="s">
        <v>56</v>
      </c>
      <c r="C6" s="1" t="s">
        <v>43</v>
      </c>
      <c r="D6" s="16">
        <v>844</v>
      </c>
      <c r="E6" s="18">
        <v>26</v>
      </c>
      <c r="F6" s="2"/>
      <c r="G6" s="9">
        <f>F6*E6*D6</f>
        <v>0</v>
      </c>
      <c r="J6" s="29"/>
    </row>
    <row r="7" spans="1:10" x14ac:dyDescent="0.25">
      <c r="A7" s="1">
        <v>2</v>
      </c>
      <c r="B7" s="3" t="s">
        <v>57</v>
      </c>
      <c r="C7" s="1" t="s">
        <v>43</v>
      </c>
      <c r="D7" s="16">
        <v>260</v>
      </c>
      <c r="E7" s="18">
        <v>26</v>
      </c>
      <c r="F7" s="2"/>
      <c r="G7" s="9">
        <f>F7*E7*D7</f>
        <v>0</v>
      </c>
      <c r="J7" s="29"/>
    </row>
    <row r="8" spans="1:10" x14ac:dyDescent="0.25">
      <c r="A8" s="24">
        <v>3</v>
      </c>
      <c r="B8" s="3" t="s">
        <v>78</v>
      </c>
      <c r="C8" s="1" t="s">
        <v>43</v>
      </c>
      <c r="D8" s="16">
        <v>844</v>
      </c>
      <c r="E8" s="18">
        <v>26</v>
      </c>
      <c r="F8" s="2"/>
      <c r="G8" s="9">
        <f>F8*E8*D8</f>
        <v>0</v>
      </c>
      <c r="J8" s="29"/>
    </row>
    <row r="9" spans="1:10" x14ac:dyDescent="0.25">
      <c r="A9" s="24">
        <v>4</v>
      </c>
      <c r="B9" s="3" t="s">
        <v>79</v>
      </c>
      <c r="C9" s="1" t="s">
        <v>43</v>
      </c>
      <c r="D9" s="16">
        <v>260</v>
      </c>
      <c r="E9" s="18">
        <v>26</v>
      </c>
      <c r="F9" s="2"/>
      <c r="G9" s="9">
        <f>F9*E9*D9</f>
        <v>0</v>
      </c>
      <c r="J9" s="29"/>
    </row>
    <row r="10" spans="1:10" x14ac:dyDescent="0.25">
      <c r="A10" s="13"/>
      <c r="B10" s="10" t="s">
        <v>40</v>
      </c>
      <c r="C10" s="10"/>
      <c r="D10" s="10"/>
      <c r="E10" s="10"/>
      <c r="F10" s="10"/>
      <c r="G10" s="14">
        <f>SUM(G6:G9)</f>
        <v>0</v>
      </c>
    </row>
    <row r="13" spans="1:10" x14ac:dyDescent="0.25">
      <c r="B13" s="22" t="s">
        <v>53</v>
      </c>
      <c r="C13" s="9">
        <f>G10</f>
        <v>0</v>
      </c>
    </row>
    <row r="14" spans="1:10" x14ac:dyDescent="0.25">
      <c r="B14" s="25"/>
      <c r="C14" s="26"/>
    </row>
    <row r="15" spans="1:10" x14ac:dyDescent="0.25">
      <c r="B15" s="4"/>
      <c r="C15" s="27"/>
    </row>
    <row r="18" spans="2:5" x14ac:dyDescent="0.25">
      <c r="B18" t="s">
        <v>49</v>
      </c>
      <c r="E18" t="s">
        <v>85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632DD-CC06-43F1-ACB2-AEEDA8D3EDAB}">
  <dimension ref="A1:J16"/>
  <sheetViews>
    <sheetView tabSelected="1" workbookViewId="0">
      <selection activeCell="B29" sqref="B29"/>
    </sheetView>
  </sheetViews>
  <sheetFormatPr defaultRowHeight="15" x14ac:dyDescent="0.25"/>
  <cols>
    <col min="1" max="1" width="6.140625" customWidth="1"/>
    <col min="2" max="2" width="49" customWidth="1"/>
    <col min="3" max="3" width="9.5703125" bestFit="1" customWidth="1"/>
    <col min="4" max="4" width="9.42578125" customWidth="1"/>
    <col min="5" max="5" width="20.42578125" customWidth="1"/>
    <col min="6" max="6" width="11.28515625" customWidth="1"/>
    <col min="7" max="7" width="24" customWidth="1"/>
  </cols>
  <sheetData>
    <row r="1" spans="1:10" x14ac:dyDescent="0.25">
      <c r="B1" t="s">
        <v>70</v>
      </c>
      <c r="E1" s="44" t="s">
        <v>71</v>
      </c>
    </row>
    <row r="2" spans="1:10" x14ac:dyDescent="0.25">
      <c r="B2" t="s">
        <v>205</v>
      </c>
    </row>
    <row r="3" spans="1:10" x14ac:dyDescent="0.25">
      <c r="B3" s="6" t="s">
        <v>159</v>
      </c>
    </row>
    <row r="5" spans="1:10" ht="88.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10" x14ac:dyDescent="0.25">
      <c r="A6" s="1">
        <v>1</v>
      </c>
      <c r="B6" s="3" t="s">
        <v>81</v>
      </c>
      <c r="C6" s="1" t="s">
        <v>43</v>
      </c>
      <c r="D6" s="16">
        <v>610</v>
      </c>
      <c r="E6" s="18">
        <v>26</v>
      </c>
      <c r="F6" s="2"/>
      <c r="G6" s="9">
        <f>F6*E6*D6</f>
        <v>0</v>
      </c>
      <c r="I6" s="29"/>
      <c r="J6" s="29"/>
    </row>
    <row r="7" spans="1:10" x14ac:dyDescent="0.25">
      <c r="A7" s="24">
        <v>2</v>
      </c>
      <c r="B7" s="3" t="s">
        <v>99</v>
      </c>
      <c r="C7" s="1" t="s">
        <v>43</v>
      </c>
      <c r="D7" s="16">
        <v>610</v>
      </c>
      <c r="E7" s="18">
        <v>26</v>
      </c>
      <c r="F7" s="2"/>
      <c r="G7" s="9">
        <f>F7*E7*D7</f>
        <v>0</v>
      </c>
      <c r="I7" s="29"/>
      <c r="J7" s="29"/>
    </row>
    <row r="8" spans="1:10" x14ac:dyDescent="0.25">
      <c r="A8" s="13"/>
      <c r="B8" s="10" t="s">
        <v>40</v>
      </c>
      <c r="C8" s="10"/>
      <c r="D8" s="10"/>
      <c r="E8" s="10"/>
      <c r="F8" s="10"/>
      <c r="G8" s="14">
        <f>SUM(G6:G7)</f>
        <v>0</v>
      </c>
    </row>
    <row r="11" spans="1:10" x14ac:dyDescent="0.25">
      <c r="B11" s="22" t="s">
        <v>53</v>
      </c>
      <c r="C11" s="9">
        <f>G8</f>
        <v>0</v>
      </c>
    </row>
    <row r="12" spans="1:10" x14ac:dyDescent="0.25">
      <c r="B12" s="25"/>
      <c r="C12" s="26"/>
    </row>
    <row r="13" spans="1:10" x14ac:dyDescent="0.25">
      <c r="B13" s="4"/>
      <c r="C13" s="27"/>
    </row>
    <row r="16" spans="1:10" x14ac:dyDescent="0.25">
      <c r="B16" t="s">
        <v>49</v>
      </c>
      <c r="E16" t="s">
        <v>85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8514-F9F4-4B98-80DF-0ECEA9B0FC10}">
  <dimension ref="A1:G25"/>
  <sheetViews>
    <sheetView workbookViewId="0">
      <selection activeCell="G17" sqref="G17"/>
    </sheetView>
  </sheetViews>
  <sheetFormatPr defaultRowHeight="15" x14ac:dyDescent="0.25"/>
  <cols>
    <col min="1" max="1" width="7.28515625" bestFit="1" customWidth="1"/>
    <col min="2" max="2" width="68.42578125" customWidth="1"/>
    <col min="3" max="3" width="10.5703125" bestFit="1" customWidth="1"/>
    <col min="5" max="5" width="23.140625" customWidth="1"/>
    <col min="6" max="6" width="12.28515625" customWidth="1"/>
    <col min="7" max="7" width="24.5703125" customWidth="1"/>
  </cols>
  <sheetData>
    <row r="1" spans="1:7" x14ac:dyDescent="0.25">
      <c r="B1" t="s">
        <v>152</v>
      </c>
      <c r="C1" s="44" t="s">
        <v>71</v>
      </c>
    </row>
    <row r="2" spans="1:7" x14ac:dyDescent="0.25">
      <c r="B2" t="s">
        <v>206</v>
      </c>
    </row>
    <row r="3" spans="1:7" x14ac:dyDescent="0.25">
      <c r="B3" s="6" t="s">
        <v>207</v>
      </c>
    </row>
    <row r="5" spans="1:7" ht="60" x14ac:dyDescent="0.25">
      <c r="A5" s="19" t="s">
        <v>39</v>
      </c>
      <c r="B5" s="19" t="s">
        <v>42</v>
      </c>
      <c r="C5" s="20" t="s">
        <v>41</v>
      </c>
      <c r="D5" s="20" t="s">
        <v>51</v>
      </c>
      <c r="E5" s="20" t="s">
        <v>50</v>
      </c>
      <c r="F5" s="20" t="s">
        <v>48</v>
      </c>
      <c r="G5" s="20" t="s">
        <v>52</v>
      </c>
    </row>
    <row r="6" spans="1:7" x14ac:dyDescent="0.25">
      <c r="A6" s="1">
        <v>1</v>
      </c>
      <c r="B6" s="3" t="s">
        <v>248</v>
      </c>
      <c r="C6" s="1" t="s">
        <v>43</v>
      </c>
      <c r="D6" s="1">
        <v>25000</v>
      </c>
      <c r="E6" s="1">
        <v>6</v>
      </c>
      <c r="F6" s="2"/>
      <c r="G6" s="9">
        <f t="shared" ref="G6:G16" si="0">F6*D6*E6</f>
        <v>0</v>
      </c>
    </row>
    <row r="7" spans="1:7" x14ac:dyDescent="0.25">
      <c r="A7" s="1">
        <v>2</v>
      </c>
      <c r="B7" s="3" t="s">
        <v>249</v>
      </c>
      <c r="C7" s="1" t="s">
        <v>43</v>
      </c>
      <c r="D7" s="1">
        <v>25000</v>
      </c>
      <c r="E7" s="1">
        <v>2</v>
      </c>
      <c r="F7" s="2"/>
      <c r="G7" s="9">
        <f t="shared" si="0"/>
        <v>0</v>
      </c>
    </row>
    <row r="8" spans="1:7" x14ac:dyDescent="0.25">
      <c r="A8" s="1">
        <v>3</v>
      </c>
      <c r="B8" s="3" t="s">
        <v>250</v>
      </c>
      <c r="C8" s="1" t="s">
        <v>43</v>
      </c>
      <c r="D8" s="1">
        <v>6500</v>
      </c>
      <c r="E8" s="1">
        <v>10</v>
      </c>
      <c r="F8" s="2"/>
      <c r="G8" s="9">
        <f t="shared" si="0"/>
        <v>0</v>
      </c>
    </row>
    <row r="9" spans="1:7" x14ac:dyDescent="0.25">
      <c r="A9" s="1">
        <v>4</v>
      </c>
      <c r="B9" s="3" t="s">
        <v>251</v>
      </c>
      <c r="C9" s="1" t="s">
        <v>43</v>
      </c>
      <c r="D9" s="1">
        <v>6500</v>
      </c>
      <c r="E9" s="1">
        <v>5</v>
      </c>
      <c r="F9" s="2"/>
      <c r="G9" s="9">
        <f t="shared" si="0"/>
        <v>0</v>
      </c>
    </row>
    <row r="10" spans="1:7" ht="30" x14ac:dyDescent="0.25">
      <c r="A10" s="1">
        <v>5</v>
      </c>
      <c r="B10" s="7" t="s">
        <v>253</v>
      </c>
      <c r="C10" s="1" t="s">
        <v>43</v>
      </c>
      <c r="D10" s="1">
        <v>200</v>
      </c>
      <c r="E10" s="1">
        <v>10</v>
      </c>
      <c r="F10" s="2"/>
      <c r="G10" s="9">
        <f t="shared" si="0"/>
        <v>0</v>
      </c>
    </row>
    <row r="11" spans="1:7" ht="30" customHeight="1" x14ac:dyDescent="0.25">
      <c r="A11" s="1">
        <v>6</v>
      </c>
      <c r="B11" s="7" t="s">
        <v>252</v>
      </c>
      <c r="C11" s="1" t="s">
        <v>43</v>
      </c>
      <c r="D11" s="1">
        <v>200</v>
      </c>
      <c r="E11" s="1">
        <v>5</v>
      </c>
      <c r="F11" s="2"/>
      <c r="G11" s="9">
        <f t="shared" si="0"/>
        <v>0</v>
      </c>
    </row>
    <row r="12" spans="1:7" ht="30" customHeight="1" x14ac:dyDescent="0.25">
      <c r="A12" s="24">
        <v>7</v>
      </c>
      <c r="B12" s="7" t="s">
        <v>254</v>
      </c>
      <c r="C12" s="1"/>
      <c r="D12" s="1">
        <v>900</v>
      </c>
      <c r="E12" s="1">
        <v>6</v>
      </c>
      <c r="F12" s="2"/>
      <c r="G12" s="9">
        <f t="shared" si="0"/>
        <v>0</v>
      </c>
    </row>
    <row r="13" spans="1:7" x14ac:dyDescent="0.25">
      <c r="A13" s="24">
        <v>8</v>
      </c>
      <c r="B13" s="3" t="s">
        <v>255</v>
      </c>
      <c r="C13" s="1" t="s">
        <v>45</v>
      </c>
      <c r="D13" s="1">
        <v>900</v>
      </c>
      <c r="E13" s="1">
        <v>2</v>
      </c>
      <c r="F13" s="2"/>
      <c r="G13" s="9">
        <f t="shared" si="0"/>
        <v>0</v>
      </c>
    </row>
    <row r="14" spans="1:7" x14ac:dyDescent="0.25">
      <c r="A14" s="24">
        <v>9</v>
      </c>
      <c r="B14" s="3" t="s">
        <v>256</v>
      </c>
      <c r="C14" s="1" t="s">
        <v>43</v>
      </c>
      <c r="D14" s="1">
        <v>250</v>
      </c>
      <c r="E14" s="1">
        <v>24</v>
      </c>
      <c r="F14" s="2"/>
      <c r="G14" s="9">
        <f t="shared" si="0"/>
        <v>0</v>
      </c>
    </row>
    <row r="15" spans="1:7" x14ac:dyDescent="0.25">
      <c r="A15" s="24">
        <v>10</v>
      </c>
      <c r="B15" s="3" t="s">
        <v>257</v>
      </c>
      <c r="C15" s="1" t="s">
        <v>43</v>
      </c>
      <c r="D15" s="1">
        <v>250</v>
      </c>
      <c r="E15" s="1">
        <v>12</v>
      </c>
      <c r="F15" s="2"/>
      <c r="G15" s="9">
        <f t="shared" si="0"/>
        <v>0</v>
      </c>
    </row>
    <row r="16" spans="1:7" x14ac:dyDescent="0.25">
      <c r="A16" s="1">
        <v>11</v>
      </c>
      <c r="B16" s="7" t="s">
        <v>80</v>
      </c>
      <c r="C16" s="1" t="s">
        <v>43</v>
      </c>
      <c r="D16" s="1">
        <v>6500</v>
      </c>
      <c r="E16" s="1">
        <v>26</v>
      </c>
      <c r="F16" s="2"/>
      <c r="G16" s="9">
        <f t="shared" si="0"/>
        <v>0</v>
      </c>
    </row>
    <row r="17" spans="1:7" x14ac:dyDescent="0.25">
      <c r="A17" s="13"/>
      <c r="B17" s="10" t="s">
        <v>40</v>
      </c>
      <c r="C17" s="10"/>
      <c r="D17" s="10"/>
      <c r="E17" s="10"/>
      <c r="F17" s="10"/>
      <c r="G17" s="14">
        <f>SUM(G6:G16)</f>
        <v>0</v>
      </c>
    </row>
    <row r="20" spans="1:7" x14ac:dyDescent="0.25">
      <c r="B20" s="3" t="s">
        <v>53</v>
      </c>
      <c r="C20" s="9">
        <f>G17</f>
        <v>0</v>
      </c>
    </row>
    <row r="21" spans="1:7" x14ac:dyDescent="0.25">
      <c r="B21" s="25"/>
      <c r="C21" s="26"/>
    </row>
    <row r="22" spans="1:7" x14ac:dyDescent="0.25">
      <c r="C22" s="29"/>
    </row>
    <row r="25" spans="1:7" x14ac:dyDescent="0.25">
      <c r="B25" t="s">
        <v>49</v>
      </c>
      <c r="E25" t="s">
        <v>87</v>
      </c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E36AB-CF96-4A3C-A475-4F594A9BB5DA}">
  <dimension ref="A1:H51"/>
  <sheetViews>
    <sheetView workbookViewId="0">
      <selection activeCell="G44" sqref="G44"/>
    </sheetView>
  </sheetViews>
  <sheetFormatPr defaultRowHeight="15" x14ac:dyDescent="0.25"/>
  <cols>
    <col min="2" max="2" width="79.5703125" customWidth="1"/>
    <col min="3" max="3" width="11" customWidth="1"/>
    <col min="4" max="4" width="8" customWidth="1"/>
    <col min="5" max="5" width="20.85546875" customWidth="1"/>
    <col min="6" max="6" width="14" customWidth="1"/>
    <col min="7" max="7" width="23.7109375" customWidth="1"/>
  </cols>
  <sheetData>
    <row r="1" spans="1:8" x14ac:dyDescent="0.25">
      <c r="B1" t="s">
        <v>70</v>
      </c>
      <c r="E1" s="44" t="s">
        <v>71</v>
      </c>
    </row>
    <row r="2" spans="1:8" x14ac:dyDescent="0.25">
      <c r="B2" t="s">
        <v>205</v>
      </c>
    </row>
    <row r="3" spans="1:8" x14ac:dyDescent="0.25">
      <c r="B3" s="6" t="s">
        <v>151</v>
      </c>
    </row>
    <row r="4" spans="1:8" x14ac:dyDescent="0.25">
      <c r="A4" s="6"/>
    </row>
    <row r="5" spans="1:8" ht="60" x14ac:dyDescent="0.25">
      <c r="A5" s="10" t="s">
        <v>111</v>
      </c>
      <c r="B5" s="10" t="s">
        <v>112</v>
      </c>
      <c r="C5" s="19" t="s">
        <v>41</v>
      </c>
      <c r="D5" s="19" t="s">
        <v>51</v>
      </c>
      <c r="E5" s="19" t="s">
        <v>50</v>
      </c>
      <c r="F5" s="19" t="s">
        <v>48</v>
      </c>
      <c r="G5" s="19" t="s">
        <v>52</v>
      </c>
      <c r="H5" s="50"/>
    </row>
    <row r="6" spans="1:8" x14ac:dyDescent="0.25">
      <c r="A6" s="54">
        <v>1</v>
      </c>
      <c r="B6" s="55" t="s">
        <v>264</v>
      </c>
      <c r="C6" s="49" t="s">
        <v>43</v>
      </c>
      <c r="D6" s="49">
        <v>8</v>
      </c>
      <c r="E6" s="49">
        <v>10</v>
      </c>
      <c r="F6" s="71"/>
      <c r="G6" s="71">
        <f t="shared" ref="G6:G43" si="0">D6*E6*F6</f>
        <v>0</v>
      </c>
      <c r="H6" s="50"/>
    </row>
    <row r="7" spans="1:8" x14ac:dyDescent="0.25">
      <c r="A7" s="54">
        <v>2</v>
      </c>
      <c r="B7" s="55" t="s">
        <v>213</v>
      </c>
      <c r="C7" s="49" t="s">
        <v>43</v>
      </c>
      <c r="D7" s="49">
        <v>8</v>
      </c>
      <c r="E7" s="49">
        <v>5</v>
      </c>
      <c r="F7" s="71"/>
      <c r="G7" s="71">
        <f t="shared" si="0"/>
        <v>0</v>
      </c>
      <c r="H7" s="50"/>
    </row>
    <row r="8" spans="1:8" x14ac:dyDescent="0.25">
      <c r="A8" s="54">
        <v>3</v>
      </c>
      <c r="B8" s="55" t="s">
        <v>265</v>
      </c>
      <c r="C8" s="49" t="s">
        <v>43</v>
      </c>
      <c r="D8" s="49">
        <v>18</v>
      </c>
      <c r="E8" s="49">
        <v>10</v>
      </c>
      <c r="F8" s="71"/>
      <c r="G8" s="71">
        <f t="shared" si="0"/>
        <v>0</v>
      </c>
      <c r="H8" s="50"/>
    </row>
    <row r="9" spans="1:8" x14ac:dyDescent="0.25">
      <c r="A9" s="54">
        <v>4</v>
      </c>
      <c r="B9" s="55" t="s">
        <v>214</v>
      </c>
      <c r="C9" s="49" t="s">
        <v>43</v>
      </c>
      <c r="D9" s="49">
        <v>18</v>
      </c>
      <c r="E9" s="49">
        <v>5</v>
      </c>
      <c r="F9" s="71"/>
      <c r="G9" s="71">
        <f t="shared" si="0"/>
        <v>0</v>
      </c>
      <c r="H9" s="50"/>
    </row>
    <row r="10" spans="1:8" x14ac:dyDescent="0.25">
      <c r="A10" s="54">
        <v>5</v>
      </c>
      <c r="B10" s="55" t="s">
        <v>266</v>
      </c>
      <c r="C10" s="49" t="s">
        <v>43</v>
      </c>
      <c r="D10" s="49">
        <v>8</v>
      </c>
      <c r="E10" s="49">
        <v>10</v>
      </c>
      <c r="F10" s="71"/>
      <c r="G10" s="71">
        <f t="shared" si="0"/>
        <v>0</v>
      </c>
      <c r="H10" s="50"/>
    </row>
    <row r="11" spans="1:8" x14ac:dyDescent="0.25">
      <c r="A11" s="54">
        <v>6</v>
      </c>
      <c r="B11" s="55" t="s">
        <v>215</v>
      </c>
      <c r="C11" s="49" t="s">
        <v>43</v>
      </c>
      <c r="D11" s="49">
        <v>8</v>
      </c>
      <c r="E11" s="49">
        <v>5</v>
      </c>
      <c r="F11" s="71"/>
      <c r="G11" s="71">
        <f t="shared" si="0"/>
        <v>0</v>
      </c>
      <c r="H11" s="50"/>
    </row>
    <row r="12" spans="1:8" x14ac:dyDescent="0.25">
      <c r="A12" s="54">
        <v>7</v>
      </c>
      <c r="B12" s="55" t="s">
        <v>267</v>
      </c>
      <c r="C12" s="49" t="s">
        <v>43</v>
      </c>
      <c r="D12" s="49">
        <v>18</v>
      </c>
      <c r="E12" s="49">
        <v>10</v>
      </c>
      <c r="F12" s="71"/>
      <c r="G12" s="71">
        <f t="shared" si="0"/>
        <v>0</v>
      </c>
      <c r="H12" s="50"/>
    </row>
    <row r="13" spans="1:8" x14ac:dyDescent="0.25">
      <c r="A13" s="54">
        <v>8</v>
      </c>
      <c r="B13" s="55" t="s">
        <v>216</v>
      </c>
      <c r="C13" s="49" t="s">
        <v>43</v>
      </c>
      <c r="D13" s="49">
        <v>18</v>
      </c>
      <c r="E13" s="49">
        <v>5</v>
      </c>
      <c r="F13" s="71"/>
      <c r="G13" s="71">
        <f t="shared" si="0"/>
        <v>0</v>
      </c>
      <c r="H13" s="50"/>
    </row>
    <row r="14" spans="1:8" x14ac:dyDescent="0.25">
      <c r="A14" s="54">
        <v>9</v>
      </c>
      <c r="B14" s="55" t="s">
        <v>268</v>
      </c>
      <c r="C14" s="49" t="s">
        <v>43</v>
      </c>
      <c r="D14" s="49">
        <v>18</v>
      </c>
      <c r="E14" s="49">
        <v>10</v>
      </c>
      <c r="F14" s="71"/>
      <c r="G14" s="71">
        <f t="shared" si="0"/>
        <v>0</v>
      </c>
      <c r="H14" s="50"/>
    </row>
    <row r="15" spans="1:8" x14ac:dyDescent="0.25">
      <c r="A15" s="54">
        <v>10</v>
      </c>
      <c r="B15" s="55" t="s">
        <v>217</v>
      </c>
      <c r="C15" s="49" t="s">
        <v>43</v>
      </c>
      <c r="D15" s="49">
        <v>18</v>
      </c>
      <c r="E15" s="49">
        <v>5</v>
      </c>
      <c r="F15" s="71"/>
      <c r="G15" s="71">
        <f t="shared" si="0"/>
        <v>0</v>
      </c>
      <c r="H15" s="50"/>
    </row>
    <row r="16" spans="1:8" x14ac:dyDescent="0.25">
      <c r="A16" s="54">
        <v>11</v>
      </c>
      <c r="B16" s="55" t="s">
        <v>269</v>
      </c>
      <c r="C16" s="49" t="s">
        <v>43</v>
      </c>
      <c r="D16" s="49">
        <v>20</v>
      </c>
      <c r="E16" s="49">
        <v>10</v>
      </c>
      <c r="F16" s="71"/>
      <c r="G16" s="71">
        <f t="shared" si="0"/>
        <v>0</v>
      </c>
      <c r="H16" s="50"/>
    </row>
    <row r="17" spans="1:8" x14ac:dyDescent="0.25">
      <c r="A17" s="54">
        <v>12</v>
      </c>
      <c r="B17" s="55" t="s">
        <v>218</v>
      </c>
      <c r="C17" s="49" t="s">
        <v>43</v>
      </c>
      <c r="D17" s="49">
        <v>20</v>
      </c>
      <c r="E17" s="49">
        <v>5</v>
      </c>
      <c r="F17" s="71"/>
      <c r="G17" s="71">
        <f t="shared" si="0"/>
        <v>0</v>
      </c>
      <c r="H17" s="50"/>
    </row>
    <row r="18" spans="1:8" ht="15" customHeight="1" x14ac:dyDescent="0.25">
      <c r="A18" s="54">
        <v>13</v>
      </c>
      <c r="B18" s="55" t="s">
        <v>270</v>
      </c>
      <c r="C18" s="49" t="s">
        <v>43</v>
      </c>
      <c r="D18" s="49">
        <v>10</v>
      </c>
      <c r="E18" s="49">
        <v>10</v>
      </c>
      <c r="F18" s="71"/>
      <c r="G18" s="71">
        <f t="shared" si="0"/>
        <v>0</v>
      </c>
      <c r="H18" s="50"/>
    </row>
    <row r="19" spans="1:8" x14ac:dyDescent="0.25">
      <c r="A19" s="54">
        <v>14</v>
      </c>
      <c r="B19" s="55" t="s">
        <v>219</v>
      </c>
      <c r="C19" s="49" t="s">
        <v>43</v>
      </c>
      <c r="D19" s="49">
        <v>10</v>
      </c>
      <c r="E19" s="49">
        <v>5</v>
      </c>
      <c r="F19" s="71"/>
      <c r="G19" s="71">
        <f t="shared" si="0"/>
        <v>0</v>
      </c>
      <c r="H19" s="50"/>
    </row>
    <row r="20" spans="1:8" x14ac:dyDescent="0.25">
      <c r="A20" s="54">
        <v>15</v>
      </c>
      <c r="B20" s="55" t="s">
        <v>271</v>
      </c>
      <c r="C20" s="49" t="s">
        <v>43</v>
      </c>
      <c r="D20" s="49">
        <v>8</v>
      </c>
      <c r="E20" s="49">
        <v>10</v>
      </c>
      <c r="F20" s="71"/>
      <c r="G20" s="71">
        <f t="shared" si="0"/>
        <v>0</v>
      </c>
      <c r="H20" s="50"/>
    </row>
    <row r="21" spans="1:8" x14ac:dyDescent="0.25">
      <c r="A21" s="54">
        <v>16</v>
      </c>
      <c r="B21" s="55" t="s">
        <v>220</v>
      </c>
      <c r="C21" s="49" t="s">
        <v>43</v>
      </c>
      <c r="D21" s="49">
        <v>8</v>
      </c>
      <c r="E21" s="49">
        <v>5</v>
      </c>
      <c r="F21" s="71"/>
      <c r="G21" s="71">
        <f t="shared" si="0"/>
        <v>0</v>
      </c>
      <c r="H21" s="50"/>
    </row>
    <row r="22" spans="1:8" x14ac:dyDescent="0.25">
      <c r="A22" s="54">
        <v>17</v>
      </c>
      <c r="B22" s="55" t="s">
        <v>272</v>
      </c>
      <c r="C22" s="49" t="s">
        <v>43</v>
      </c>
      <c r="D22" s="49">
        <v>2</v>
      </c>
      <c r="E22" s="49">
        <v>10</v>
      </c>
      <c r="F22" s="71"/>
      <c r="G22" s="71">
        <f t="shared" si="0"/>
        <v>0</v>
      </c>
      <c r="H22" s="50"/>
    </row>
    <row r="23" spans="1:8" x14ac:dyDescent="0.25">
      <c r="A23" s="54">
        <v>18</v>
      </c>
      <c r="B23" s="55" t="s">
        <v>221</v>
      </c>
      <c r="C23" s="49" t="s">
        <v>43</v>
      </c>
      <c r="D23" s="49">
        <v>2</v>
      </c>
      <c r="E23" s="49">
        <v>5</v>
      </c>
      <c r="F23" s="71"/>
      <c r="G23" s="71">
        <f t="shared" si="0"/>
        <v>0</v>
      </c>
      <c r="H23" s="50"/>
    </row>
    <row r="24" spans="1:8" x14ac:dyDescent="0.25">
      <c r="A24" s="54">
        <v>19</v>
      </c>
      <c r="B24" s="55" t="s">
        <v>273</v>
      </c>
      <c r="C24" s="49" t="s">
        <v>43</v>
      </c>
      <c r="D24" s="49">
        <v>8</v>
      </c>
      <c r="E24" s="49">
        <v>10</v>
      </c>
      <c r="F24" s="71"/>
      <c r="G24" s="71">
        <f t="shared" si="0"/>
        <v>0</v>
      </c>
      <c r="H24" s="50"/>
    </row>
    <row r="25" spans="1:8" x14ac:dyDescent="0.25">
      <c r="A25" s="54">
        <v>20</v>
      </c>
      <c r="B25" s="55" t="s">
        <v>222</v>
      </c>
      <c r="C25" s="49" t="s">
        <v>43</v>
      </c>
      <c r="D25" s="49">
        <v>8</v>
      </c>
      <c r="E25" s="49">
        <v>5</v>
      </c>
      <c r="F25" s="71"/>
      <c r="G25" s="71">
        <f t="shared" si="0"/>
        <v>0</v>
      </c>
      <c r="H25" s="50"/>
    </row>
    <row r="26" spans="1:8" ht="15" customHeight="1" x14ac:dyDescent="0.25">
      <c r="A26" s="54">
        <v>21</v>
      </c>
      <c r="B26" s="55" t="s">
        <v>274</v>
      </c>
      <c r="C26" s="49" t="s">
        <v>43</v>
      </c>
      <c r="D26" s="49">
        <v>11</v>
      </c>
      <c r="E26" s="49">
        <v>10</v>
      </c>
      <c r="F26" s="71"/>
      <c r="G26" s="71">
        <f t="shared" si="0"/>
        <v>0</v>
      </c>
      <c r="H26" s="50"/>
    </row>
    <row r="27" spans="1:8" x14ac:dyDescent="0.25">
      <c r="A27" s="54">
        <v>22</v>
      </c>
      <c r="B27" s="55" t="s">
        <v>223</v>
      </c>
      <c r="C27" s="49" t="s">
        <v>43</v>
      </c>
      <c r="D27" s="49">
        <v>11</v>
      </c>
      <c r="E27" s="49">
        <v>5</v>
      </c>
      <c r="F27" s="71"/>
      <c r="G27" s="71">
        <f t="shared" si="0"/>
        <v>0</v>
      </c>
      <c r="H27" s="50"/>
    </row>
    <row r="28" spans="1:8" x14ac:dyDescent="0.25">
      <c r="A28" s="54">
        <v>23</v>
      </c>
      <c r="B28" s="55" t="s">
        <v>275</v>
      </c>
      <c r="C28" s="49" t="s">
        <v>43</v>
      </c>
      <c r="D28" s="49">
        <v>12</v>
      </c>
      <c r="E28" s="49">
        <v>10</v>
      </c>
      <c r="F28" s="71"/>
      <c r="G28" s="71">
        <f t="shared" si="0"/>
        <v>0</v>
      </c>
      <c r="H28" s="50"/>
    </row>
    <row r="29" spans="1:8" x14ac:dyDescent="0.25">
      <c r="A29" s="54">
        <v>24</v>
      </c>
      <c r="B29" s="55" t="s">
        <v>224</v>
      </c>
      <c r="C29" s="49" t="s">
        <v>43</v>
      </c>
      <c r="D29" s="49">
        <v>12</v>
      </c>
      <c r="E29" s="49">
        <v>5</v>
      </c>
      <c r="F29" s="71"/>
      <c r="G29" s="71">
        <f t="shared" si="0"/>
        <v>0</v>
      </c>
      <c r="H29" s="50"/>
    </row>
    <row r="30" spans="1:8" x14ac:dyDescent="0.25">
      <c r="A30" s="54">
        <v>25</v>
      </c>
      <c r="B30" s="55" t="s">
        <v>276</v>
      </c>
      <c r="C30" s="49" t="s">
        <v>43</v>
      </c>
      <c r="D30" s="49">
        <v>11</v>
      </c>
      <c r="E30" s="49">
        <v>10</v>
      </c>
      <c r="F30" s="71"/>
      <c r="G30" s="71">
        <f t="shared" si="0"/>
        <v>0</v>
      </c>
      <c r="H30" s="50"/>
    </row>
    <row r="31" spans="1:8" x14ac:dyDescent="0.25">
      <c r="A31" s="54">
        <v>26</v>
      </c>
      <c r="B31" s="55" t="s">
        <v>225</v>
      </c>
      <c r="C31" s="49" t="s">
        <v>43</v>
      </c>
      <c r="D31" s="49">
        <v>11</v>
      </c>
      <c r="E31" s="49">
        <v>5</v>
      </c>
      <c r="F31" s="71"/>
      <c r="G31" s="71">
        <f t="shared" si="0"/>
        <v>0</v>
      </c>
      <c r="H31" s="50"/>
    </row>
    <row r="32" spans="1:8" x14ac:dyDescent="0.25">
      <c r="A32" s="54">
        <v>27</v>
      </c>
      <c r="B32" s="55" t="s">
        <v>277</v>
      </c>
      <c r="C32" s="49" t="s">
        <v>43</v>
      </c>
      <c r="D32" s="49">
        <v>5</v>
      </c>
      <c r="E32" s="49">
        <v>10</v>
      </c>
      <c r="F32" s="71"/>
      <c r="G32" s="71">
        <f t="shared" si="0"/>
        <v>0</v>
      </c>
      <c r="H32" s="50"/>
    </row>
    <row r="33" spans="1:8" x14ac:dyDescent="0.25">
      <c r="A33" s="54">
        <v>28</v>
      </c>
      <c r="B33" s="55" t="s">
        <v>226</v>
      </c>
      <c r="C33" s="49" t="s">
        <v>43</v>
      </c>
      <c r="D33" s="49">
        <v>5</v>
      </c>
      <c r="E33" s="49">
        <v>5</v>
      </c>
      <c r="F33" s="71"/>
      <c r="G33" s="71">
        <f t="shared" si="0"/>
        <v>0</v>
      </c>
      <c r="H33" s="50"/>
    </row>
    <row r="34" spans="1:8" x14ac:dyDescent="0.25">
      <c r="A34" s="54">
        <v>29</v>
      </c>
      <c r="B34" s="55" t="s">
        <v>278</v>
      </c>
      <c r="C34" s="49" t="s">
        <v>43</v>
      </c>
      <c r="D34" s="49">
        <v>15</v>
      </c>
      <c r="E34" s="49">
        <v>10</v>
      </c>
      <c r="F34" s="71"/>
      <c r="G34" s="71">
        <f t="shared" si="0"/>
        <v>0</v>
      </c>
      <c r="H34" s="50"/>
    </row>
    <row r="35" spans="1:8" x14ac:dyDescent="0.25">
      <c r="A35" s="54">
        <v>30</v>
      </c>
      <c r="B35" s="55" t="s">
        <v>227</v>
      </c>
      <c r="C35" s="49" t="s">
        <v>43</v>
      </c>
      <c r="D35" s="49">
        <v>15</v>
      </c>
      <c r="E35" s="49">
        <v>5</v>
      </c>
      <c r="F35" s="71"/>
      <c r="G35" s="71">
        <f t="shared" si="0"/>
        <v>0</v>
      </c>
      <c r="H35" s="50"/>
    </row>
    <row r="36" spans="1:8" x14ac:dyDescent="0.25">
      <c r="A36" s="54">
        <v>31</v>
      </c>
      <c r="B36" s="55" t="s">
        <v>279</v>
      </c>
      <c r="C36" s="49" t="s">
        <v>43</v>
      </c>
      <c r="D36" s="49">
        <v>8</v>
      </c>
      <c r="E36" s="49">
        <v>10</v>
      </c>
      <c r="F36" s="71"/>
      <c r="G36" s="71">
        <f t="shared" si="0"/>
        <v>0</v>
      </c>
      <c r="H36" s="50"/>
    </row>
    <row r="37" spans="1:8" x14ac:dyDescent="0.25">
      <c r="A37" s="54">
        <v>32</v>
      </c>
      <c r="B37" s="55" t="s">
        <v>228</v>
      </c>
      <c r="C37" s="49" t="s">
        <v>43</v>
      </c>
      <c r="D37" s="49">
        <v>8</v>
      </c>
      <c r="E37" s="49">
        <v>5</v>
      </c>
      <c r="F37" s="71"/>
      <c r="G37" s="71">
        <f t="shared" si="0"/>
        <v>0</v>
      </c>
      <c r="H37" s="50"/>
    </row>
    <row r="38" spans="1:8" ht="15" customHeight="1" x14ac:dyDescent="0.25">
      <c r="A38" s="54">
        <v>33</v>
      </c>
      <c r="B38" s="55" t="s">
        <v>280</v>
      </c>
      <c r="C38" s="49" t="s">
        <v>43</v>
      </c>
      <c r="D38" s="49">
        <v>10</v>
      </c>
      <c r="E38" s="49">
        <v>10</v>
      </c>
      <c r="F38" s="71"/>
      <c r="G38" s="71">
        <f t="shared" si="0"/>
        <v>0</v>
      </c>
      <c r="H38" s="50"/>
    </row>
    <row r="39" spans="1:8" x14ac:dyDescent="0.25">
      <c r="A39" s="54">
        <v>34</v>
      </c>
      <c r="B39" s="55" t="s">
        <v>229</v>
      </c>
      <c r="C39" s="49" t="s">
        <v>43</v>
      </c>
      <c r="D39" s="49">
        <v>10</v>
      </c>
      <c r="E39" s="49">
        <v>5</v>
      </c>
      <c r="F39" s="71"/>
      <c r="G39" s="71">
        <f t="shared" si="0"/>
        <v>0</v>
      </c>
      <c r="H39" s="50"/>
    </row>
    <row r="40" spans="1:8" ht="15" customHeight="1" x14ac:dyDescent="0.25">
      <c r="A40" s="54">
        <v>35</v>
      </c>
      <c r="B40" s="55" t="s">
        <v>281</v>
      </c>
      <c r="C40" s="49" t="s">
        <v>43</v>
      </c>
      <c r="D40" s="49">
        <v>160</v>
      </c>
      <c r="E40" s="49">
        <v>10</v>
      </c>
      <c r="F40" s="71"/>
      <c r="G40" s="71">
        <f t="shared" si="0"/>
        <v>0</v>
      </c>
      <c r="H40" s="50"/>
    </row>
    <row r="41" spans="1:8" x14ac:dyDescent="0.25">
      <c r="A41" s="54">
        <v>36</v>
      </c>
      <c r="B41" s="55" t="s">
        <v>230</v>
      </c>
      <c r="C41" s="49" t="s">
        <v>43</v>
      </c>
      <c r="D41" s="49">
        <v>160</v>
      </c>
      <c r="E41" s="49">
        <v>5</v>
      </c>
      <c r="F41" s="71"/>
      <c r="G41" s="71">
        <f t="shared" si="0"/>
        <v>0</v>
      </c>
      <c r="H41" s="50"/>
    </row>
    <row r="42" spans="1:8" x14ac:dyDescent="0.25">
      <c r="A42" s="54">
        <v>37</v>
      </c>
      <c r="B42" s="53" t="s">
        <v>282</v>
      </c>
      <c r="C42" s="49" t="s">
        <v>43</v>
      </c>
      <c r="D42" s="49">
        <v>162</v>
      </c>
      <c r="E42" s="49">
        <v>10</v>
      </c>
      <c r="F42" s="71"/>
      <c r="G42" s="71">
        <f t="shared" si="0"/>
        <v>0</v>
      </c>
      <c r="H42" s="50"/>
    </row>
    <row r="43" spans="1:8" x14ac:dyDescent="0.25">
      <c r="A43" s="54">
        <v>38</v>
      </c>
      <c r="B43" s="53" t="s">
        <v>231</v>
      </c>
      <c r="C43" s="49" t="s">
        <v>43</v>
      </c>
      <c r="D43" s="49">
        <v>162</v>
      </c>
      <c r="E43" s="49">
        <v>5</v>
      </c>
      <c r="F43" s="71"/>
      <c r="G43" s="71">
        <f t="shared" si="0"/>
        <v>0</v>
      </c>
      <c r="H43" s="50"/>
    </row>
    <row r="44" spans="1:8" x14ac:dyDescent="0.25">
      <c r="A44" s="13"/>
      <c r="B44" s="10" t="s">
        <v>40</v>
      </c>
      <c r="C44" s="72"/>
      <c r="D44" s="72"/>
      <c r="E44" s="72"/>
      <c r="F44" s="72"/>
      <c r="G44" s="73">
        <f>SUM(G6:G43)</f>
        <v>0</v>
      </c>
      <c r="H44" s="50"/>
    </row>
    <row r="46" spans="1:8" x14ac:dyDescent="0.25">
      <c r="B46" s="3" t="s">
        <v>53</v>
      </c>
      <c r="C46" s="9">
        <f>G44</f>
        <v>0</v>
      </c>
    </row>
    <row r="47" spans="1:8" x14ac:dyDescent="0.25">
      <c r="B47" s="25"/>
      <c r="C47" s="26"/>
    </row>
    <row r="48" spans="1:8" x14ac:dyDescent="0.25">
      <c r="C48" s="29"/>
    </row>
    <row r="51" spans="2:5" x14ac:dyDescent="0.25">
      <c r="B51" t="s">
        <v>49</v>
      </c>
      <c r="E51" t="s">
        <v>87</v>
      </c>
    </row>
  </sheetData>
  <phoneticPr fontId="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6D554-5208-4F4B-8678-FB3B27D193F3}">
  <dimension ref="A1:H19"/>
  <sheetViews>
    <sheetView workbookViewId="0">
      <selection activeCell="G12" sqref="G12"/>
    </sheetView>
  </sheetViews>
  <sheetFormatPr defaultRowHeight="15" x14ac:dyDescent="0.25"/>
  <cols>
    <col min="2" max="2" width="58" customWidth="1"/>
    <col min="3" max="3" width="11.140625" customWidth="1"/>
    <col min="4" max="4" width="8" customWidth="1"/>
    <col min="5" max="5" width="20.85546875" customWidth="1"/>
    <col min="6" max="6" width="14" customWidth="1"/>
    <col min="7" max="7" width="23.7109375" customWidth="1"/>
  </cols>
  <sheetData>
    <row r="1" spans="1:8" x14ac:dyDescent="0.25">
      <c r="B1" t="s">
        <v>70</v>
      </c>
      <c r="E1" s="44" t="s">
        <v>71</v>
      </c>
    </row>
    <row r="2" spans="1:8" x14ac:dyDescent="0.25">
      <c r="B2" t="s">
        <v>205</v>
      </c>
    </row>
    <row r="3" spans="1:8" x14ac:dyDescent="0.25">
      <c r="B3" s="6" t="s">
        <v>150</v>
      </c>
    </row>
    <row r="4" spans="1:8" x14ac:dyDescent="0.25">
      <c r="A4" s="6"/>
    </row>
    <row r="5" spans="1:8" ht="60" x14ac:dyDescent="0.25">
      <c r="A5" s="10" t="s">
        <v>111</v>
      </c>
      <c r="B5" s="10" t="s">
        <v>112</v>
      </c>
      <c r="C5" s="19" t="s">
        <v>41</v>
      </c>
      <c r="D5" s="19" t="s">
        <v>51</v>
      </c>
      <c r="E5" s="19" t="s">
        <v>50</v>
      </c>
      <c r="F5" s="19" t="s">
        <v>48</v>
      </c>
      <c r="G5" s="19" t="s">
        <v>52</v>
      </c>
      <c r="H5" s="50"/>
    </row>
    <row r="6" spans="1:8" x14ac:dyDescent="0.25">
      <c r="A6" s="54">
        <v>1</v>
      </c>
      <c r="B6" s="55" t="s">
        <v>284</v>
      </c>
      <c r="C6" s="49" t="s">
        <v>43</v>
      </c>
      <c r="D6" s="49">
        <v>32</v>
      </c>
      <c r="E6" s="49">
        <v>10</v>
      </c>
      <c r="F6" s="52"/>
      <c r="G6" s="52">
        <f t="shared" ref="G6:G8" si="0">D6*E6*F6</f>
        <v>0</v>
      </c>
      <c r="H6" s="50"/>
    </row>
    <row r="7" spans="1:8" x14ac:dyDescent="0.25">
      <c r="A7" s="54">
        <v>2</v>
      </c>
      <c r="B7" s="55" t="s">
        <v>234</v>
      </c>
      <c r="C7" s="49" t="s">
        <v>43</v>
      </c>
      <c r="D7" s="49">
        <v>32</v>
      </c>
      <c r="E7" s="49">
        <v>5</v>
      </c>
      <c r="F7" s="52"/>
      <c r="G7" s="52">
        <f t="shared" si="0"/>
        <v>0</v>
      </c>
      <c r="H7" s="50"/>
    </row>
    <row r="8" spans="1:8" ht="15" customHeight="1" x14ac:dyDescent="0.25">
      <c r="A8" s="54">
        <v>3</v>
      </c>
      <c r="B8" s="55" t="s">
        <v>233</v>
      </c>
      <c r="C8" s="49" t="s">
        <v>43</v>
      </c>
      <c r="D8" s="49">
        <v>8</v>
      </c>
      <c r="E8" s="49">
        <v>10</v>
      </c>
      <c r="F8" s="52"/>
      <c r="G8" s="52">
        <f t="shared" si="0"/>
        <v>0</v>
      </c>
      <c r="H8" s="50"/>
    </row>
    <row r="9" spans="1:8" x14ac:dyDescent="0.25">
      <c r="A9" s="54">
        <v>4</v>
      </c>
      <c r="B9" s="55" t="s">
        <v>235</v>
      </c>
      <c r="C9" s="49" t="s">
        <v>43</v>
      </c>
      <c r="D9" s="49">
        <v>8</v>
      </c>
      <c r="E9" s="49">
        <v>5</v>
      </c>
      <c r="F9" s="52"/>
      <c r="G9" s="52">
        <f>D9*E9*F9</f>
        <v>0</v>
      </c>
      <c r="H9" s="50"/>
    </row>
    <row r="10" spans="1:8" x14ac:dyDescent="0.25">
      <c r="A10" s="54">
        <v>5</v>
      </c>
      <c r="B10" s="53" t="s">
        <v>283</v>
      </c>
      <c r="C10" s="49" t="s">
        <v>43</v>
      </c>
      <c r="D10" s="49">
        <v>352</v>
      </c>
      <c r="E10" s="49">
        <v>10</v>
      </c>
      <c r="F10" s="71"/>
      <c r="G10" s="71">
        <f>D10*E10*F10</f>
        <v>0</v>
      </c>
      <c r="H10" s="50"/>
    </row>
    <row r="11" spans="1:8" x14ac:dyDescent="0.25">
      <c r="A11" s="54">
        <v>6</v>
      </c>
      <c r="B11" s="53" t="s">
        <v>232</v>
      </c>
      <c r="C11" s="49" t="s">
        <v>43</v>
      </c>
      <c r="D11" s="49">
        <v>352</v>
      </c>
      <c r="E11" s="49">
        <v>5</v>
      </c>
      <c r="F11" s="71"/>
      <c r="G11" s="71">
        <f>D11*E11*F11</f>
        <v>0</v>
      </c>
      <c r="H11" s="50"/>
    </row>
    <row r="12" spans="1:8" x14ac:dyDescent="0.25">
      <c r="A12" s="13"/>
      <c r="B12" s="10" t="s">
        <v>40</v>
      </c>
      <c r="C12" s="10"/>
      <c r="D12" s="10"/>
      <c r="E12" s="10"/>
      <c r="F12" s="10"/>
      <c r="G12" s="14">
        <f>SUM(G6:G11)</f>
        <v>0</v>
      </c>
    </row>
    <row r="14" spans="1:8" x14ac:dyDescent="0.25">
      <c r="B14" s="3" t="s">
        <v>53</v>
      </c>
      <c r="C14" s="9">
        <f>G12</f>
        <v>0</v>
      </c>
    </row>
    <row r="15" spans="1:8" x14ac:dyDescent="0.25">
      <c r="B15" s="25"/>
      <c r="C15" s="26"/>
    </row>
    <row r="16" spans="1:8" x14ac:dyDescent="0.25">
      <c r="C16" s="29"/>
    </row>
    <row r="19" spans="2:5" x14ac:dyDescent="0.25">
      <c r="B19" t="s">
        <v>49</v>
      </c>
      <c r="E19" t="s">
        <v>87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CBC43-0E92-44C9-8540-8E44372F7ED3}">
  <dimension ref="A1:G17"/>
  <sheetViews>
    <sheetView workbookViewId="0">
      <selection activeCell="G10" sqref="G10"/>
    </sheetView>
  </sheetViews>
  <sheetFormatPr defaultRowHeight="15" x14ac:dyDescent="0.25"/>
  <cols>
    <col min="2" max="2" width="74" customWidth="1"/>
    <col min="3" max="3" width="11.140625" customWidth="1"/>
    <col min="4" max="4" width="8" customWidth="1"/>
    <col min="5" max="5" width="20.85546875" customWidth="1"/>
    <col min="6" max="6" width="14" customWidth="1"/>
    <col min="7" max="7" width="23.710937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147</v>
      </c>
    </row>
    <row r="4" spans="1:7" x14ac:dyDescent="0.25">
      <c r="A4" s="6"/>
    </row>
    <row r="5" spans="1:7" ht="60" x14ac:dyDescent="0.25">
      <c r="A5" s="10" t="s">
        <v>111</v>
      </c>
      <c r="B5" s="10" t="s">
        <v>112</v>
      </c>
      <c r="C5" s="19" t="s">
        <v>41</v>
      </c>
      <c r="D5" s="19" t="s">
        <v>51</v>
      </c>
      <c r="E5" s="19" t="s">
        <v>50</v>
      </c>
      <c r="F5" s="19" t="s">
        <v>48</v>
      </c>
      <c r="G5" s="19" t="s">
        <v>52</v>
      </c>
    </row>
    <row r="6" spans="1:7" x14ac:dyDescent="0.25">
      <c r="A6" s="54">
        <v>1</v>
      </c>
      <c r="B6" s="55" t="s">
        <v>285</v>
      </c>
      <c r="C6" s="51" t="s">
        <v>43</v>
      </c>
      <c r="D6" s="49">
        <v>30</v>
      </c>
      <c r="E6" s="49">
        <v>10</v>
      </c>
      <c r="F6" s="52"/>
      <c r="G6" s="52">
        <f t="shared" ref="G6:G9" si="0">D6*E6*F6</f>
        <v>0</v>
      </c>
    </row>
    <row r="7" spans="1:7" x14ac:dyDescent="0.25">
      <c r="A7" s="54">
        <v>2</v>
      </c>
      <c r="B7" s="55" t="s">
        <v>236</v>
      </c>
      <c r="C7" s="51" t="s">
        <v>43</v>
      </c>
      <c r="D7" s="49">
        <v>30</v>
      </c>
      <c r="E7" s="49">
        <v>5</v>
      </c>
      <c r="F7" s="52"/>
      <c r="G7" s="52">
        <f t="shared" si="0"/>
        <v>0</v>
      </c>
    </row>
    <row r="8" spans="1:7" ht="15" customHeight="1" x14ac:dyDescent="0.25">
      <c r="A8" s="54">
        <v>3</v>
      </c>
      <c r="B8" s="55" t="s">
        <v>286</v>
      </c>
      <c r="C8" s="51" t="s">
        <v>43</v>
      </c>
      <c r="D8" s="49">
        <v>930</v>
      </c>
      <c r="E8" s="49">
        <v>10</v>
      </c>
      <c r="F8" s="52"/>
      <c r="G8" s="52">
        <f t="shared" si="0"/>
        <v>0</v>
      </c>
    </row>
    <row r="9" spans="1:7" x14ac:dyDescent="0.25">
      <c r="A9" s="54">
        <v>4</v>
      </c>
      <c r="B9" s="55" t="s">
        <v>237</v>
      </c>
      <c r="C9" s="51" t="s">
        <v>43</v>
      </c>
      <c r="D9" s="49">
        <v>930</v>
      </c>
      <c r="E9" s="49">
        <v>5</v>
      </c>
      <c r="F9" s="52"/>
      <c r="G9" s="52">
        <f t="shared" si="0"/>
        <v>0</v>
      </c>
    </row>
    <row r="10" spans="1:7" x14ac:dyDescent="0.25">
      <c r="A10" s="13"/>
      <c r="B10" s="10" t="s">
        <v>40</v>
      </c>
      <c r="C10" s="10"/>
      <c r="D10" s="10"/>
      <c r="E10" s="10"/>
      <c r="F10" s="10"/>
      <c r="G10" s="14">
        <f>SUM(G6:G9)</f>
        <v>0</v>
      </c>
    </row>
    <row r="11" spans="1:7" x14ac:dyDescent="0.25">
      <c r="A11" s="50"/>
      <c r="B11" s="50"/>
      <c r="C11" s="50"/>
      <c r="D11" s="50"/>
      <c r="E11" s="50"/>
      <c r="F11" s="50"/>
      <c r="G11" s="50"/>
    </row>
    <row r="12" spans="1:7" x14ac:dyDescent="0.25">
      <c r="A12" s="50"/>
      <c r="B12" s="53" t="s">
        <v>53</v>
      </c>
      <c r="C12" s="52">
        <f>G10</f>
        <v>0</v>
      </c>
      <c r="D12" s="50"/>
      <c r="E12" s="50"/>
      <c r="F12" s="50"/>
      <c r="G12" s="50"/>
    </row>
    <row r="13" spans="1:7" x14ac:dyDescent="0.25">
      <c r="A13" s="50"/>
      <c r="B13" s="56"/>
      <c r="C13" s="57"/>
      <c r="D13" s="50"/>
      <c r="E13" s="50"/>
      <c r="F13" s="50"/>
      <c r="G13" s="50"/>
    </row>
    <row r="14" spans="1:7" x14ac:dyDescent="0.25">
      <c r="A14" s="50"/>
      <c r="B14" s="50"/>
      <c r="C14" s="58"/>
      <c r="D14" s="50"/>
      <c r="E14" s="50"/>
      <c r="F14" s="50"/>
      <c r="G14" s="50"/>
    </row>
    <row r="17" spans="2:5" x14ac:dyDescent="0.25">
      <c r="B17" t="s">
        <v>49</v>
      </c>
      <c r="E17" t="s">
        <v>87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1A692-E653-4072-AAD5-EDC35E6C97F3}">
  <dimension ref="A1:G21"/>
  <sheetViews>
    <sheetView workbookViewId="0">
      <selection activeCell="G14" sqref="G14"/>
    </sheetView>
  </sheetViews>
  <sheetFormatPr defaultRowHeight="15" x14ac:dyDescent="0.25"/>
  <cols>
    <col min="1" max="1" width="7.28515625" bestFit="1" customWidth="1"/>
    <col min="2" max="2" width="63.7109375" customWidth="1"/>
    <col min="3" max="3" width="11.140625" customWidth="1"/>
    <col min="4" max="4" width="8" bestFit="1" customWidth="1"/>
    <col min="5" max="5" width="20.85546875" customWidth="1"/>
    <col min="6" max="6" width="14" customWidth="1"/>
    <col min="7" max="7" width="23.710937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148</v>
      </c>
    </row>
    <row r="4" spans="1:7" x14ac:dyDescent="0.25">
      <c r="A4" s="6"/>
      <c r="B4" s="50"/>
      <c r="C4" s="50"/>
      <c r="D4" s="50"/>
      <c r="E4" s="50"/>
      <c r="F4" s="50"/>
      <c r="G4" s="50"/>
    </row>
    <row r="5" spans="1:7" ht="60" x14ac:dyDescent="0.25">
      <c r="A5" s="10" t="s">
        <v>111</v>
      </c>
      <c r="B5" s="10" t="s">
        <v>112</v>
      </c>
      <c r="C5" s="19" t="s">
        <v>41</v>
      </c>
      <c r="D5" s="19" t="s">
        <v>51</v>
      </c>
      <c r="E5" s="19" t="s">
        <v>50</v>
      </c>
      <c r="F5" s="19" t="s">
        <v>48</v>
      </c>
      <c r="G5" s="19" t="s">
        <v>52</v>
      </c>
    </row>
    <row r="6" spans="1:7" x14ac:dyDescent="0.25">
      <c r="A6" s="54">
        <v>1</v>
      </c>
      <c r="B6" s="55" t="s">
        <v>287</v>
      </c>
      <c r="C6" s="51" t="s">
        <v>43</v>
      </c>
      <c r="D6" s="49">
        <v>18</v>
      </c>
      <c r="E6" s="49">
        <v>10</v>
      </c>
      <c r="F6" s="52"/>
      <c r="G6" s="52">
        <f>D6*E6*F6</f>
        <v>0</v>
      </c>
    </row>
    <row r="7" spans="1:7" x14ac:dyDescent="0.25">
      <c r="A7" s="54">
        <v>2</v>
      </c>
      <c r="B7" s="55" t="s">
        <v>238</v>
      </c>
      <c r="C7" s="51" t="s">
        <v>43</v>
      </c>
      <c r="D7" s="49">
        <v>18</v>
      </c>
      <c r="E7" s="49">
        <v>5</v>
      </c>
      <c r="F7" s="52"/>
      <c r="G7" s="52">
        <f t="shared" ref="G7:G13" si="0">D7*E7*F7</f>
        <v>0</v>
      </c>
    </row>
    <row r="8" spans="1:7" x14ac:dyDescent="0.25">
      <c r="A8" s="54">
        <v>3</v>
      </c>
      <c r="B8" s="55" t="s">
        <v>288</v>
      </c>
      <c r="C8" s="51" t="s">
        <v>43</v>
      </c>
      <c r="D8" s="49">
        <v>5</v>
      </c>
      <c r="E8" s="49">
        <v>10</v>
      </c>
      <c r="F8" s="52"/>
      <c r="G8" s="52">
        <f t="shared" si="0"/>
        <v>0</v>
      </c>
    </row>
    <row r="9" spans="1:7" x14ac:dyDescent="0.25">
      <c r="A9" s="54">
        <v>4</v>
      </c>
      <c r="B9" s="55" t="s">
        <v>239</v>
      </c>
      <c r="C9" s="51" t="s">
        <v>43</v>
      </c>
      <c r="D9" s="49">
        <v>5</v>
      </c>
      <c r="E9" s="49">
        <v>5</v>
      </c>
      <c r="F9" s="52"/>
      <c r="G9" s="52">
        <f t="shared" si="0"/>
        <v>0</v>
      </c>
    </row>
    <row r="10" spans="1:7" x14ac:dyDescent="0.25">
      <c r="A10" s="54">
        <v>5</v>
      </c>
      <c r="B10" s="55" t="s">
        <v>289</v>
      </c>
      <c r="C10" s="51" t="s">
        <v>43</v>
      </c>
      <c r="D10" s="49">
        <v>10</v>
      </c>
      <c r="E10" s="49">
        <v>10</v>
      </c>
      <c r="F10" s="52"/>
      <c r="G10" s="52">
        <f t="shared" si="0"/>
        <v>0</v>
      </c>
    </row>
    <row r="11" spans="1:7" x14ac:dyDescent="0.25">
      <c r="A11" s="54">
        <v>6</v>
      </c>
      <c r="B11" s="55" t="s">
        <v>240</v>
      </c>
      <c r="C11" s="51" t="s">
        <v>43</v>
      </c>
      <c r="D11" s="49">
        <v>10</v>
      </c>
      <c r="E11" s="49">
        <v>5</v>
      </c>
      <c r="F11" s="52"/>
      <c r="G11" s="52">
        <f t="shared" si="0"/>
        <v>0</v>
      </c>
    </row>
    <row r="12" spans="1:7" x14ac:dyDescent="0.25">
      <c r="A12" s="54">
        <v>7</v>
      </c>
      <c r="B12" s="55" t="s">
        <v>290</v>
      </c>
      <c r="C12" s="51" t="s">
        <v>43</v>
      </c>
      <c r="D12" s="49">
        <v>5</v>
      </c>
      <c r="E12" s="49">
        <v>10</v>
      </c>
      <c r="F12" s="52"/>
      <c r="G12" s="52">
        <f t="shared" si="0"/>
        <v>0</v>
      </c>
    </row>
    <row r="13" spans="1:7" x14ac:dyDescent="0.25">
      <c r="A13" s="54">
        <v>8</v>
      </c>
      <c r="B13" s="55" t="s">
        <v>241</v>
      </c>
      <c r="C13" s="51" t="s">
        <v>43</v>
      </c>
      <c r="D13" s="49">
        <v>5</v>
      </c>
      <c r="E13" s="49">
        <v>5</v>
      </c>
      <c r="F13" s="52"/>
      <c r="G13" s="52">
        <f t="shared" si="0"/>
        <v>0</v>
      </c>
    </row>
    <row r="14" spans="1:7" x14ac:dyDescent="0.25">
      <c r="A14" s="13"/>
      <c r="B14" s="10" t="s">
        <v>40</v>
      </c>
      <c r="C14" s="10"/>
      <c r="D14" s="10"/>
      <c r="E14" s="10"/>
      <c r="F14" s="10"/>
      <c r="G14" s="14">
        <f>SUM(G6:G13)</f>
        <v>0</v>
      </c>
    </row>
    <row r="15" spans="1:7" x14ac:dyDescent="0.25">
      <c r="A15" s="50"/>
      <c r="B15" s="50"/>
      <c r="C15" s="50"/>
      <c r="D15" s="50"/>
      <c r="E15" s="50"/>
      <c r="F15" s="50"/>
      <c r="G15" s="50"/>
    </row>
    <row r="16" spans="1:7" x14ac:dyDescent="0.25">
      <c r="A16" s="50"/>
      <c r="B16" s="53" t="s">
        <v>53</v>
      </c>
      <c r="C16" s="52">
        <f>G14</f>
        <v>0</v>
      </c>
      <c r="D16" s="50"/>
      <c r="E16" s="50"/>
      <c r="F16" s="50"/>
      <c r="G16" s="50"/>
    </row>
    <row r="17" spans="1:7" x14ac:dyDescent="0.25">
      <c r="A17" s="50"/>
      <c r="B17" s="56"/>
      <c r="C17" s="57"/>
      <c r="D17" s="50"/>
      <c r="E17" s="50"/>
      <c r="F17" s="50"/>
      <c r="G17" s="50"/>
    </row>
    <row r="18" spans="1:7" x14ac:dyDescent="0.25">
      <c r="A18" s="50"/>
      <c r="B18" s="50"/>
      <c r="C18" s="58"/>
      <c r="D18" s="50"/>
      <c r="E18" s="50"/>
      <c r="F18" s="50"/>
      <c r="G18" s="50"/>
    </row>
    <row r="19" spans="1:7" x14ac:dyDescent="0.25">
      <c r="A19" s="50"/>
      <c r="B19" s="50"/>
      <c r="C19" s="50"/>
      <c r="D19" s="50"/>
      <c r="E19" s="50"/>
      <c r="F19" s="50"/>
      <c r="G19" s="50"/>
    </row>
    <row r="20" spans="1:7" x14ac:dyDescent="0.25">
      <c r="A20" s="50"/>
      <c r="B20" s="50"/>
      <c r="C20" s="50"/>
      <c r="D20" s="50"/>
      <c r="E20" s="50"/>
      <c r="F20" s="50"/>
      <c r="G20" s="50"/>
    </row>
    <row r="21" spans="1:7" x14ac:dyDescent="0.25">
      <c r="B21" t="s">
        <v>49</v>
      </c>
      <c r="E21" t="s">
        <v>87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E23F2-BBC8-462E-84E7-0CD34AD082DF}">
  <dimension ref="A1:G21"/>
  <sheetViews>
    <sheetView workbookViewId="0">
      <selection activeCell="G14" sqref="G14"/>
    </sheetView>
  </sheetViews>
  <sheetFormatPr defaultRowHeight="15" x14ac:dyDescent="0.25"/>
  <cols>
    <col min="1" max="1" width="7.28515625" bestFit="1" customWidth="1"/>
    <col min="2" max="2" width="53.7109375" customWidth="1"/>
    <col min="3" max="3" width="11.140625" bestFit="1" customWidth="1"/>
    <col min="4" max="4" width="8" bestFit="1" customWidth="1"/>
    <col min="5" max="5" width="20.85546875" customWidth="1"/>
    <col min="6" max="6" width="14" customWidth="1"/>
    <col min="7" max="7" width="23.710937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A2" s="50"/>
      <c r="B2" t="s">
        <v>205</v>
      </c>
      <c r="C2" s="50"/>
      <c r="D2" s="50"/>
      <c r="E2" s="50"/>
      <c r="F2" s="50"/>
      <c r="G2" s="50"/>
    </row>
    <row r="3" spans="1:7" x14ac:dyDescent="0.25">
      <c r="A3" s="50"/>
      <c r="B3" s="6" t="s">
        <v>149</v>
      </c>
      <c r="C3" s="50"/>
      <c r="D3" s="50"/>
      <c r="E3" s="50"/>
      <c r="F3" s="50"/>
      <c r="G3" s="50"/>
    </row>
    <row r="4" spans="1:7" x14ac:dyDescent="0.25">
      <c r="A4" s="6"/>
      <c r="B4" s="50"/>
      <c r="C4" s="50"/>
      <c r="D4" s="50"/>
      <c r="E4" s="50"/>
      <c r="F4" s="50"/>
      <c r="G4" s="50"/>
    </row>
    <row r="5" spans="1:7" ht="60" x14ac:dyDescent="0.25">
      <c r="A5" s="10" t="s">
        <v>111</v>
      </c>
      <c r="B5" s="10" t="s">
        <v>112</v>
      </c>
      <c r="C5" s="19" t="s">
        <v>41</v>
      </c>
      <c r="D5" s="19" t="s">
        <v>51</v>
      </c>
      <c r="E5" s="19" t="s">
        <v>50</v>
      </c>
      <c r="F5" s="19" t="s">
        <v>48</v>
      </c>
      <c r="G5" s="19" t="s">
        <v>52</v>
      </c>
    </row>
    <row r="6" spans="1:7" x14ac:dyDescent="0.25">
      <c r="A6" s="54">
        <v>1</v>
      </c>
      <c r="B6" s="55" t="s">
        <v>291</v>
      </c>
      <c r="C6" s="51" t="s">
        <v>43</v>
      </c>
      <c r="D6" s="49">
        <v>15</v>
      </c>
      <c r="E6" s="49">
        <v>10</v>
      </c>
      <c r="F6" s="52"/>
      <c r="G6" s="52">
        <f t="shared" ref="G6:G13" si="0">D6*E6*F6</f>
        <v>0</v>
      </c>
    </row>
    <row r="7" spans="1:7" x14ac:dyDescent="0.25">
      <c r="A7" s="54">
        <v>2</v>
      </c>
      <c r="B7" s="55" t="s">
        <v>242</v>
      </c>
      <c r="C7" s="51" t="s">
        <v>43</v>
      </c>
      <c r="D7" s="49">
        <v>15</v>
      </c>
      <c r="E7" s="49">
        <v>5</v>
      </c>
      <c r="F7" s="52"/>
      <c r="G7" s="52">
        <f t="shared" si="0"/>
        <v>0</v>
      </c>
    </row>
    <row r="8" spans="1:7" x14ac:dyDescent="0.25">
      <c r="A8" s="54">
        <v>3</v>
      </c>
      <c r="B8" s="55" t="s">
        <v>292</v>
      </c>
      <c r="C8" s="51" t="s">
        <v>43</v>
      </c>
      <c r="D8" s="49">
        <v>25</v>
      </c>
      <c r="E8" s="49">
        <v>10</v>
      </c>
      <c r="F8" s="52"/>
      <c r="G8" s="52">
        <f t="shared" si="0"/>
        <v>0</v>
      </c>
    </row>
    <row r="9" spans="1:7" x14ac:dyDescent="0.25">
      <c r="A9" s="54">
        <v>4</v>
      </c>
      <c r="B9" s="55" t="s">
        <v>243</v>
      </c>
      <c r="C9" s="51" t="s">
        <v>43</v>
      </c>
      <c r="D9" s="49">
        <v>25</v>
      </c>
      <c r="E9" s="49">
        <v>5</v>
      </c>
      <c r="F9" s="52"/>
      <c r="G9" s="52">
        <f t="shared" si="0"/>
        <v>0</v>
      </c>
    </row>
    <row r="10" spans="1:7" x14ac:dyDescent="0.25">
      <c r="A10" s="54">
        <v>5</v>
      </c>
      <c r="B10" s="55" t="s">
        <v>293</v>
      </c>
      <c r="C10" s="51" t="s">
        <v>43</v>
      </c>
      <c r="D10" s="49">
        <v>28</v>
      </c>
      <c r="E10" s="49">
        <v>10</v>
      </c>
      <c r="F10" s="52"/>
      <c r="G10" s="52">
        <f t="shared" si="0"/>
        <v>0</v>
      </c>
    </row>
    <row r="11" spans="1:7" x14ac:dyDescent="0.25">
      <c r="A11" s="54">
        <v>6</v>
      </c>
      <c r="B11" s="55" t="s">
        <v>244</v>
      </c>
      <c r="C11" s="51" t="s">
        <v>43</v>
      </c>
      <c r="D11" s="49">
        <v>28</v>
      </c>
      <c r="E11" s="49">
        <v>5</v>
      </c>
      <c r="F11" s="52"/>
      <c r="G11" s="52">
        <f t="shared" si="0"/>
        <v>0</v>
      </c>
    </row>
    <row r="12" spans="1:7" x14ac:dyDescent="0.25">
      <c r="A12" s="54">
        <v>7</v>
      </c>
      <c r="B12" s="55" t="s">
        <v>294</v>
      </c>
      <c r="C12" s="51" t="s">
        <v>43</v>
      </c>
      <c r="D12" s="49">
        <v>4</v>
      </c>
      <c r="E12" s="49">
        <v>10</v>
      </c>
      <c r="F12" s="52"/>
      <c r="G12" s="52">
        <f t="shared" si="0"/>
        <v>0</v>
      </c>
    </row>
    <row r="13" spans="1:7" x14ac:dyDescent="0.25">
      <c r="A13" s="54">
        <v>8</v>
      </c>
      <c r="B13" s="55" t="s">
        <v>245</v>
      </c>
      <c r="C13" s="51" t="s">
        <v>43</v>
      </c>
      <c r="D13" s="49">
        <v>4</v>
      </c>
      <c r="E13" s="49">
        <v>5</v>
      </c>
      <c r="F13" s="52"/>
      <c r="G13" s="52">
        <f t="shared" si="0"/>
        <v>0</v>
      </c>
    </row>
    <row r="14" spans="1:7" x14ac:dyDescent="0.25">
      <c r="A14" s="13"/>
      <c r="B14" s="10" t="s">
        <v>40</v>
      </c>
      <c r="C14" s="10"/>
      <c r="D14" s="10"/>
      <c r="E14" s="10"/>
      <c r="F14" s="10"/>
      <c r="G14" s="14">
        <f>SUM(G6:G13)</f>
        <v>0</v>
      </c>
    </row>
    <row r="15" spans="1:7" x14ac:dyDescent="0.25">
      <c r="A15" s="50"/>
      <c r="B15" s="50"/>
      <c r="C15" s="50"/>
      <c r="D15" s="50"/>
      <c r="E15" s="50"/>
      <c r="F15" s="50"/>
      <c r="G15" s="50"/>
    </row>
    <row r="16" spans="1:7" x14ac:dyDescent="0.25">
      <c r="A16" s="50"/>
      <c r="B16" s="53" t="s">
        <v>53</v>
      </c>
      <c r="C16" s="52">
        <f>G14</f>
        <v>0</v>
      </c>
      <c r="D16" s="50"/>
      <c r="E16" s="50"/>
      <c r="F16" s="50"/>
      <c r="G16" s="50"/>
    </row>
    <row r="17" spans="1:7" x14ac:dyDescent="0.25">
      <c r="A17" s="50"/>
      <c r="B17" s="56"/>
      <c r="C17" s="57"/>
      <c r="D17" s="50"/>
      <c r="E17" s="50"/>
      <c r="F17" s="50"/>
      <c r="G17" s="50"/>
    </row>
    <row r="18" spans="1:7" x14ac:dyDescent="0.25">
      <c r="A18" s="50"/>
      <c r="B18" s="50"/>
      <c r="C18" s="58"/>
      <c r="D18" s="50"/>
      <c r="E18" s="50"/>
      <c r="F18" s="50"/>
      <c r="G18" s="50"/>
    </row>
    <row r="19" spans="1:7" x14ac:dyDescent="0.25">
      <c r="A19" s="50"/>
      <c r="B19" s="50"/>
      <c r="C19" s="50"/>
      <c r="D19" s="50"/>
      <c r="E19" s="50"/>
      <c r="F19" s="50"/>
      <c r="G19" s="50"/>
    </row>
    <row r="20" spans="1:7" x14ac:dyDescent="0.25">
      <c r="A20" s="50"/>
      <c r="B20" s="50"/>
      <c r="C20" s="50"/>
      <c r="D20" s="50"/>
      <c r="E20" s="50"/>
      <c r="F20" s="50"/>
      <c r="G20" s="50"/>
    </row>
    <row r="21" spans="1:7" x14ac:dyDescent="0.25">
      <c r="A21" s="50"/>
      <c r="B21" s="50" t="s">
        <v>49</v>
      </c>
      <c r="C21" s="50"/>
      <c r="D21" s="50"/>
      <c r="E21" s="50" t="s">
        <v>87</v>
      </c>
      <c r="F21" s="50"/>
      <c r="G21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C18" sqref="C18"/>
    </sheetView>
  </sheetViews>
  <sheetFormatPr defaultRowHeight="15" x14ac:dyDescent="0.25"/>
  <cols>
    <col min="1" max="1" width="6.5703125" customWidth="1"/>
    <col min="2" max="2" width="54.42578125" customWidth="1"/>
    <col min="3" max="3" width="11.28515625" customWidth="1"/>
    <col min="4" max="4" width="10.28515625" customWidth="1"/>
    <col min="5" max="5" width="20.140625" customWidth="1"/>
    <col min="6" max="6" width="15.140625" customWidth="1"/>
    <col min="7" max="7" width="18.8554687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15" t="s">
        <v>55</v>
      </c>
    </row>
    <row r="6" spans="1:7" ht="92.25" customHeight="1" x14ac:dyDescent="0.25">
      <c r="A6" s="10" t="s">
        <v>39</v>
      </c>
      <c r="B6" s="11" t="s">
        <v>42</v>
      </c>
      <c r="C6" s="12" t="s">
        <v>41</v>
      </c>
      <c r="D6" s="12" t="s">
        <v>51</v>
      </c>
      <c r="E6" s="23" t="s">
        <v>50</v>
      </c>
      <c r="F6" s="12" t="s">
        <v>48</v>
      </c>
      <c r="G6" s="12" t="s">
        <v>52</v>
      </c>
    </row>
    <row r="7" spans="1:7" s="41" customFormat="1" x14ac:dyDescent="0.25">
      <c r="A7" s="1">
        <v>1</v>
      </c>
      <c r="B7" s="3" t="s">
        <v>208</v>
      </c>
      <c r="C7" s="1" t="s">
        <v>43</v>
      </c>
      <c r="D7" s="1">
        <v>10218.25</v>
      </c>
      <c r="E7" s="1">
        <v>34</v>
      </c>
      <c r="F7" s="2"/>
      <c r="G7" s="9">
        <f>F7*D7*E7</f>
        <v>0</v>
      </c>
    </row>
    <row r="8" spans="1:7" x14ac:dyDescent="0.25">
      <c r="A8" s="1">
        <v>2</v>
      </c>
      <c r="B8" s="3" t="s">
        <v>209</v>
      </c>
      <c r="C8" s="1" t="s">
        <v>43</v>
      </c>
      <c r="D8" s="1">
        <v>10218.25</v>
      </c>
      <c r="E8" s="1">
        <v>17</v>
      </c>
      <c r="F8" s="2"/>
      <c r="G8" s="9">
        <f t="shared" ref="G8:G14" si="0">F8*D8*E8</f>
        <v>0</v>
      </c>
    </row>
    <row r="9" spans="1:7" x14ac:dyDescent="0.25">
      <c r="A9" s="1">
        <v>3</v>
      </c>
      <c r="B9" s="3" t="s">
        <v>258</v>
      </c>
      <c r="C9" s="1" t="s">
        <v>43</v>
      </c>
      <c r="D9" s="1">
        <v>7410.41</v>
      </c>
      <c r="E9" s="1">
        <v>34</v>
      </c>
      <c r="F9" s="2"/>
      <c r="G9" s="9">
        <f t="shared" si="0"/>
        <v>0</v>
      </c>
    </row>
    <row r="10" spans="1:7" x14ac:dyDescent="0.25">
      <c r="A10" s="1">
        <v>4</v>
      </c>
      <c r="B10" s="3" t="s">
        <v>259</v>
      </c>
      <c r="C10" s="1" t="s">
        <v>43</v>
      </c>
      <c r="D10" s="1">
        <v>7410.41</v>
      </c>
      <c r="E10" s="1">
        <v>17</v>
      </c>
      <c r="F10" s="2"/>
      <c r="G10" s="9">
        <f t="shared" si="0"/>
        <v>0</v>
      </c>
    </row>
    <row r="11" spans="1:7" x14ac:dyDescent="0.25">
      <c r="A11" s="1">
        <v>5</v>
      </c>
      <c r="B11" s="3" t="s">
        <v>260</v>
      </c>
      <c r="C11" s="1" t="s">
        <v>43</v>
      </c>
      <c r="D11" s="1">
        <v>864.82</v>
      </c>
      <c r="E11" s="1">
        <v>66</v>
      </c>
      <c r="F11" s="2"/>
      <c r="G11" s="9">
        <f t="shared" si="0"/>
        <v>0</v>
      </c>
    </row>
    <row r="12" spans="1:7" x14ac:dyDescent="0.25">
      <c r="A12" s="1">
        <v>6</v>
      </c>
      <c r="B12" s="3" t="s">
        <v>261</v>
      </c>
      <c r="C12" s="1" t="s">
        <v>43</v>
      </c>
      <c r="D12" s="1">
        <v>398.06</v>
      </c>
      <c r="E12" s="1">
        <v>66</v>
      </c>
      <c r="F12" s="2"/>
      <c r="G12" s="9">
        <f t="shared" si="0"/>
        <v>0</v>
      </c>
    </row>
    <row r="13" spans="1:7" x14ac:dyDescent="0.25">
      <c r="A13" s="1">
        <v>7</v>
      </c>
      <c r="B13" s="3" t="s">
        <v>262</v>
      </c>
      <c r="C13" s="1" t="s">
        <v>43</v>
      </c>
      <c r="D13" s="1">
        <v>549.5</v>
      </c>
      <c r="E13" s="1">
        <v>34</v>
      </c>
      <c r="F13" s="2"/>
      <c r="G13" s="9">
        <f t="shared" si="0"/>
        <v>0</v>
      </c>
    </row>
    <row r="14" spans="1:7" x14ac:dyDescent="0.25">
      <c r="A14" s="1">
        <v>8</v>
      </c>
      <c r="B14" s="3" t="s">
        <v>263</v>
      </c>
      <c r="C14" s="1" t="s">
        <v>43</v>
      </c>
      <c r="D14" s="1">
        <v>549.5</v>
      </c>
      <c r="E14" s="1">
        <v>17</v>
      </c>
      <c r="F14" s="2"/>
      <c r="G14" s="9">
        <f t="shared" si="0"/>
        <v>0</v>
      </c>
    </row>
    <row r="15" spans="1:7" x14ac:dyDescent="0.25">
      <c r="A15" s="1"/>
      <c r="B15" s="10" t="s">
        <v>40</v>
      </c>
      <c r="C15" s="10"/>
      <c r="D15" s="10"/>
      <c r="E15" s="10"/>
      <c r="F15" s="10"/>
      <c r="G15" s="14">
        <f>SUM(G7:G14)</f>
        <v>0</v>
      </c>
    </row>
    <row r="18" spans="2:5" x14ac:dyDescent="0.25">
      <c r="B18" s="22" t="s">
        <v>53</v>
      </c>
      <c r="C18" s="9">
        <f>G15</f>
        <v>0</v>
      </c>
    </row>
    <row r="19" spans="2:5" x14ac:dyDescent="0.25">
      <c r="B19" s="25"/>
      <c r="C19" s="26"/>
    </row>
    <row r="20" spans="2:5" x14ac:dyDescent="0.25">
      <c r="B20" s="4"/>
      <c r="C20" s="27"/>
    </row>
    <row r="23" spans="2:5" x14ac:dyDescent="0.25">
      <c r="B23" t="s">
        <v>49</v>
      </c>
      <c r="E23" t="s">
        <v>85</v>
      </c>
    </row>
  </sheetData>
  <pageMargins left="0.7" right="0.7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10DAB-BA43-4292-80C0-AC02640AE7FC}">
  <dimension ref="A1:H73"/>
  <sheetViews>
    <sheetView topLeftCell="A29" workbookViewId="0">
      <selection activeCell="G66" sqref="G66"/>
    </sheetView>
  </sheetViews>
  <sheetFormatPr defaultColWidth="9.140625" defaultRowHeight="15" x14ac:dyDescent="0.25"/>
  <cols>
    <col min="1" max="1" width="9.140625" style="50"/>
    <col min="2" max="2" width="71.140625" style="50" customWidth="1"/>
    <col min="3" max="3" width="10.5703125" style="50" bestFit="1" customWidth="1"/>
    <col min="4" max="4" width="8" style="50" bestFit="1" customWidth="1"/>
    <col min="5" max="5" width="20.85546875" style="50" customWidth="1"/>
    <col min="6" max="6" width="14" style="50" customWidth="1"/>
    <col min="7" max="7" width="23.7109375" style="50" customWidth="1"/>
    <col min="8" max="8" width="10.5703125" style="50" bestFit="1" customWidth="1"/>
    <col min="9" max="10" width="9.140625" style="50"/>
    <col min="11" max="11" width="9" style="50" bestFit="1" customWidth="1"/>
    <col min="12" max="12" width="35.7109375" style="50" bestFit="1" customWidth="1"/>
    <col min="13" max="13" width="6" style="50" bestFit="1" customWidth="1"/>
    <col min="14" max="14" width="8" style="50" bestFit="1" customWidth="1"/>
    <col min="15" max="15" width="9" style="50" bestFit="1" customWidth="1"/>
    <col min="16" max="16" width="8" style="50" bestFit="1" customWidth="1"/>
    <col min="17" max="17" width="9.5703125" style="50" bestFit="1" customWidth="1"/>
    <col min="18" max="16384" width="9.140625" style="50"/>
  </cols>
  <sheetData>
    <row r="1" spans="1:8" x14ac:dyDescent="0.25">
      <c r="B1" s="50" t="s">
        <v>70</v>
      </c>
      <c r="E1" s="44" t="s">
        <v>71</v>
      </c>
    </row>
    <row r="2" spans="1:8" x14ac:dyDescent="0.25">
      <c r="B2" t="s">
        <v>205</v>
      </c>
    </row>
    <row r="3" spans="1:8" x14ac:dyDescent="0.25">
      <c r="B3" s="6" t="s">
        <v>146</v>
      </c>
    </row>
    <row r="5" spans="1:8" ht="60" x14ac:dyDescent="0.25">
      <c r="A5" s="19" t="s">
        <v>39</v>
      </c>
      <c r="B5" s="19" t="s">
        <v>114</v>
      </c>
      <c r="C5" s="20" t="s">
        <v>41</v>
      </c>
      <c r="D5" s="20" t="s">
        <v>51</v>
      </c>
      <c r="E5" s="20" t="s">
        <v>50</v>
      </c>
      <c r="F5" s="20" t="s">
        <v>48</v>
      </c>
      <c r="G5" s="20" t="s">
        <v>52</v>
      </c>
    </row>
    <row r="6" spans="1:8" x14ac:dyDescent="0.25">
      <c r="A6" s="46"/>
      <c r="B6" s="10" t="s">
        <v>303</v>
      </c>
      <c r="C6" s="60"/>
      <c r="D6" s="61"/>
      <c r="E6" s="60"/>
      <c r="F6" s="62"/>
      <c r="G6" s="63"/>
    </row>
    <row r="7" spans="1:8" x14ac:dyDescent="0.25">
      <c r="A7" s="49">
        <v>1</v>
      </c>
      <c r="B7" s="53" t="s">
        <v>295</v>
      </c>
      <c r="C7" s="49" t="s">
        <v>43</v>
      </c>
      <c r="D7" s="53">
        <v>1050</v>
      </c>
      <c r="E7" s="49">
        <v>11</v>
      </c>
      <c r="F7" s="64"/>
      <c r="G7" s="52">
        <f t="shared" ref="G7:G23" si="0">F7*D7*E7</f>
        <v>0</v>
      </c>
      <c r="H7" s="59"/>
    </row>
    <row r="8" spans="1:8" x14ac:dyDescent="0.25">
      <c r="A8" s="49">
        <v>2</v>
      </c>
      <c r="B8" s="53" t="s">
        <v>296</v>
      </c>
      <c r="C8" s="49" t="s">
        <v>43</v>
      </c>
      <c r="D8" s="53">
        <v>1050</v>
      </c>
      <c r="E8" s="49">
        <v>11</v>
      </c>
      <c r="F8" s="64"/>
      <c r="G8" s="52">
        <f t="shared" si="0"/>
        <v>0</v>
      </c>
      <c r="H8" s="59"/>
    </row>
    <row r="9" spans="1:8" x14ac:dyDescent="0.25">
      <c r="A9" s="49">
        <v>3</v>
      </c>
      <c r="B9" s="53" t="s">
        <v>297</v>
      </c>
      <c r="C9" s="49" t="s">
        <v>43</v>
      </c>
      <c r="D9" s="53">
        <v>640</v>
      </c>
      <c r="E9" s="49">
        <v>11</v>
      </c>
      <c r="F9" s="64"/>
      <c r="G9" s="52">
        <f t="shared" si="0"/>
        <v>0</v>
      </c>
      <c r="H9" s="59"/>
    </row>
    <row r="10" spans="1:8" x14ac:dyDescent="0.25">
      <c r="A10" s="49">
        <v>4</v>
      </c>
      <c r="B10" s="53" t="s">
        <v>298</v>
      </c>
      <c r="C10" s="49" t="s">
        <v>43</v>
      </c>
      <c r="D10" s="53">
        <v>970</v>
      </c>
      <c r="E10" s="49">
        <v>11</v>
      </c>
      <c r="F10" s="64"/>
      <c r="G10" s="52">
        <f t="shared" si="0"/>
        <v>0</v>
      </c>
      <c r="H10" s="59"/>
    </row>
    <row r="11" spans="1:8" x14ac:dyDescent="0.25">
      <c r="A11" s="49">
        <v>5</v>
      </c>
      <c r="B11" s="53" t="s">
        <v>299</v>
      </c>
      <c r="C11" s="49" t="s">
        <v>43</v>
      </c>
      <c r="D11" s="53">
        <v>2560</v>
      </c>
      <c r="E11" s="49">
        <v>11</v>
      </c>
      <c r="F11" s="64"/>
      <c r="G11" s="52">
        <f t="shared" si="0"/>
        <v>0</v>
      </c>
      <c r="H11" s="59"/>
    </row>
    <row r="12" spans="1:8" x14ac:dyDescent="0.25">
      <c r="A12" s="49">
        <v>6</v>
      </c>
      <c r="B12" s="53" t="s">
        <v>300</v>
      </c>
      <c r="C12" s="49" t="s">
        <v>43</v>
      </c>
      <c r="D12" s="53">
        <v>160</v>
      </c>
      <c r="E12" s="49">
        <v>11</v>
      </c>
      <c r="F12" s="64"/>
      <c r="G12" s="52">
        <f t="shared" si="0"/>
        <v>0</v>
      </c>
      <c r="H12" s="59"/>
    </row>
    <row r="13" spans="1:8" x14ac:dyDescent="0.25">
      <c r="A13" s="49">
        <v>7</v>
      </c>
      <c r="B13" s="53" t="s">
        <v>301</v>
      </c>
      <c r="C13" s="49" t="s">
        <v>43</v>
      </c>
      <c r="D13" s="53">
        <v>160</v>
      </c>
      <c r="E13" s="49">
        <v>11</v>
      </c>
      <c r="F13" s="64"/>
      <c r="G13" s="52">
        <f t="shared" si="0"/>
        <v>0</v>
      </c>
      <c r="H13" s="59"/>
    </row>
    <row r="14" spans="1:8" x14ac:dyDescent="0.25">
      <c r="A14" s="49">
        <v>8</v>
      </c>
      <c r="B14" s="53" t="s">
        <v>302</v>
      </c>
      <c r="C14" s="49" t="s">
        <v>43</v>
      </c>
      <c r="D14" s="53">
        <v>140</v>
      </c>
      <c r="E14" s="49">
        <v>11</v>
      </c>
      <c r="F14" s="64"/>
      <c r="G14" s="52">
        <f t="shared" si="0"/>
        <v>0</v>
      </c>
      <c r="H14" s="59"/>
    </row>
    <row r="15" spans="1:8" x14ac:dyDescent="0.25">
      <c r="A15" s="49">
        <v>9</v>
      </c>
      <c r="B15" s="53" t="s">
        <v>309</v>
      </c>
      <c r="C15" s="49" t="s">
        <v>43</v>
      </c>
      <c r="D15" s="53">
        <v>500</v>
      </c>
      <c r="E15" s="49">
        <v>8</v>
      </c>
      <c r="F15" s="64"/>
      <c r="G15" s="52">
        <f t="shared" si="0"/>
        <v>0</v>
      </c>
      <c r="H15" s="59"/>
    </row>
    <row r="16" spans="1:8" x14ac:dyDescent="0.25">
      <c r="A16" s="49">
        <v>10</v>
      </c>
      <c r="B16" s="53" t="s">
        <v>332</v>
      </c>
      <c r="C16" s="49" t="s">
        <v>43</v>
      </c>
      <c r="D16" s="53">
        <v>500</v>
      </c>
      <c r="E16" s="49">
        <v>3</v>
      </c>
      <c r="F16" s="64"/>
      <c r="G16" s="52">
        <f t="shared" si="0"/>
        <v>0</v>
      </c>
      <c r="H16" s="59"/>
    </row>
    <row r="17" spans="1:8" x14ac:dyDescent="0.25">
      <c r="A17" s="49">
        <v>11</v>
      </c>
      <c r="B17" s="53" t="s">
        <v>310</v>
      </c>
      <c r="C17" s="49" t="s">
        <v>43</v>
      </c>
      <c r="D17" s="53">
        <v>140</v>
      </c>
      <c r="E17" s="49">
        <v>8</v>
      </c>
      <c r="F17" s="64"/>
      <c r="G17" s="52">
        <f t="shared" si="0"/>
        <v>0</v>
      </c>
      <c r="H17" s="59"/>
    </row>
    <row r="18" spans="1:8" x14ac:dyDescent="0.25">
      <c r="A18" s="49">
        <v>12</v>
      </c>
      <c r="B18" s="53" t="s">
        <v>333</v>
      </c>
      <c r="C18" s="49" t="s">
        <v>43</v>
      </c>
      <c r="D18" s="53">
        <v>140</v>
      </c>
      <c r="E18" s="49">
        <v>3</v>
      </c>
      <c r="F18" s="64"/>
      <c r="G18" s="52">
        <f t="shared" si="0"/>
        <v>0</v>
      </c>
      <c r="H18" s="59"/>
    </row>
    <row r="19" spans="1:8" x14ac:dyDescent="0.25">
      <c r="A19" s="49">
        <v>13</v>
      </c>
      <c r="B19" s="53" t="s">
        <v>304</v>
      </c>
      <c r="C19" s="49" t="s">
        <v>43</v>
      </c>
      <c r="D19" s="53">
        <v>40</v>
      </c>
      <c r="E19" s="49">
        <v>11</v>
      </c>
      <c r="F19" s="64"/>
      <c r="G19" s="52">
        <f t="shared" si="0"/>
        <v>0</v>
      </c>
      <c r="H19" s="59"/>
    </row>
    <row r="20" spans="1:8" x14ac:dyDescent="0.25">
      <c r="A20" s="49">
        <v>14</v>
      </c>
      <c r="B20" s="53" t="s">
        <v>305</v>
      </c>
      <c r="C20" s="49" t="s">
        <v>43</v>
      </c>
      <c r="D20" s="53">
        <v>40</v>
      </c>
      <c r="E20" s="49">
        <v>11</v>
      </c>
      <c r="F20" s="64"/>
      <c r="G20" s="52">
        <f t="shared" si="0"/>
        <v>0</v>
      </c>
      <c r="H20" s="59"/>
    </row>
    <row r="21" spans="1:8" x14ac:dyDescent="0.25">
      <c r="A21" s="49">
        <v>15</v>
      </c>
      <c r="B21" s="53" t="s">
        <v>306</v>
      </c>
      <c r="C21" s="49" t="s">
        <v>43</v>
      </c>
      <c r="D21" s="53">
        <v>40</v>
      </c>
      <c r="E21" s="49">
        <v>11</v>
      </c>
      <c r="F21" s="64"/>
      <c r="G21" s="52">
        <f t="shared" si="0"/>
        <v>0</v>
      </c>
      <c r="H21" s="59"/>
    </row>
    <row r="22" spans="1:8" x14ac:dyDescent="0.25">
      <c r="A22" s="49">
        <v>16</v>
      </c>
      <c r="B22" s="53" t="s">
        <v>307</v>
      </c>
      <c r="C22" s="49" t="s">
        <v>43</v>
      </c>
      <c r="D22" s="53">
        <v>40</v>
      </c>
      <c r="E22" s="49">
        <v>11</v>
      </c>
      <c r="F22" s="64"/>
      <c r="G22" s="52">
        <f t="shared" si="0"/>
        <v>0</v>
      </c>
      <c r="H22" s="59"/>
    </row>
    <row r="23" spans="1:8" x14ac:dyDescent="0.25">
      <c r="A23" s="49">
        <v>17</v>
      </c>
      <c r="B23" s="53" t="s">
        <v>308</v>
      </c>
      <c r="C23" s="49" t="s">
        <v>43</v>
      </c>
      <c r="D23" s="53">
        <v>110</v>
      </c>
      <c r="E23" s="49">
        <v>11</v>
      </c>
      <c r="F23" s="64"/>
      <c r="G23" s="52">
        <f t="shared" si="0"/>
        <v>0</v>
      </c>
      <c r="H23" s="59"/>
    </row>
    <row r="24" spans="1:8" x14ac:dyDescent="0.25">
      <c r="A24" s="49">
        <v>18</v>
      </c>
      <c r="B24" s="53" t="s">
        <v>311</v>
      </c>
      <c r="C24" s="49" t="s">
        <v>43</v>
      </c>
      <c r="D24" s="53">
        <v>1100</v>
      </c>
      <c r="E24" s="49">
        <v>8</v>
      </c>
      <c r="F24" s="64"/>
      <c r="G24" s="52">
        <f>F24*D24*E24</f>
        <v>0</v>
      </c>
      <c r="H24" s="59"/>
    </row>
    <row r="25" spans="1:8" x14ac:dyDescent="0.25">
      <c r="A25" s="49">
        <v>19</v>
      </c>
      <c r="B25" s="53" t="s">
        <v>334</v>
      </c>
      <c r="C25" s="49" t="s">
        <v>43</v>
      </c>
      <c r="D25" s="53">
        <v>1100</v>
      </c>
      <c r="E25" s="49">
        <v>3</v>
      </c>
      <c r="F25" s="64"/>
      <c r="G25" s="52">
        <f>F25*D25*E25</f>
        <v>0</v>
      </c>
      <c r="H25" s="59"/>
    </row>
    <row r="26" spans="1:8" x14ac:dyDescent="0.25">
      <c r="A26" s="45"/>
      <c r="B26" s="10" t="s">
        <v>312</v>
      </c>
      <c r="C26" s="20"/>
      <c r="D26" s="20"/>
      <c r="E26" s="20"/>
      <c r="F26" s="20"/>
      <c r="G26" s="47"/>
    </row>
    <row r="27" spans="1:8" x14ac:dyDescent="0.25">
      <c r="A27" s="49">
        <v>20</v>
      </c>
      <c r="B27" s="53" t="s">
        <v>313</v>
      </c>
      <c r="C27" s="49" t="s">
        <v>43</v>
      </c>
      <c r="D27" s="53">
        <v>1700</v>
      </c>
      <c r="E27" s="49">
        <v>8</v>
      </c>
      <c r="F27" s="64"/>
      <c r="G27" s="52">
        <f>F27*D27*E27</f>
        <v>0</v>
      </c>
    </row>
    <row r="28" spans="1:8" x14ac:dyDescent="0.25">
      <c r="A28" s="49">
        <v>21</v>
      </c>
      <c r="B28" s="53" t="s">
        <v>335</v>
      </c>
      <c r="C28" s="49" t="s">
        <v>43</v>
      </c>
      <c r="D28" s="53">
        <v>1700</v>
      </c>
      <c r="E28" s="49">
        <v>3</v>
      </c>
      <c r="F28" s="64"/>
      <c r="G28" s="52">
        <f>F28*D28*E28</f>
        <v>0</v>
      </c>
    </row>
    <row r="29" spans="1:8" x14ac:dyDescent="0.25">
      <c r="A29" s="49">
        <v>22</v>
      </c>
      <c r="B29" s="53" t="s">
        <v>314</v>
      </c>
      <c r="C29" s="49" t="s">
        <v>43</v>
      </c>
      <c r="D29" s="53">
        <v>1700</v>
      </c>
      <c r="E29" s="49">
        <v>8</v>
      </c>
      <c r="F29" s="64"/>
      <c r="G29" s="52">
        <f>F29*D29*E29</f>
        <v>0</v>
      </c>
    </row>
    <row r="30" spans="1:8" x14ac:dyDescent="0.25">
      <c r="A30" s="49">
        <v>23</v>
      </c>
      <c r="B30" s="53" t="s">
        <v>336</v>
      </c>
      <c r="C30" s="49" t="s">
        <v>43</v>
      </c>
      <c r="D30" s="53">
        <v>1700</v>
      </c>
      <c r="E30" s="49">
        <v>3</v>
      </c>
      <c r="F30" s="64"/>
      <c r="G30" s="52">
        <f>F30*D30*E30</f>
        <v>0</v>
      </c>
    </row>
    <row r="31" spans="1:8" x14ac:dyDescent="0.25">
      <c r="A31" s="49">
        <v>24</v>
      </c>
      <c r="B31" s="53" t="s">
        <v>315</v>
      </c>
      <c r="C31" s="49" t="s">
        <v>43</v>
      </c>
      <c r="D31" s="53">
        <v>20</v>
      </c>
      <c r="E31" s="49">
        <v>8</v>
      </c>
      <c r="F31" s="64"/>
      <c r="G31" s="52">
        <f t="shared" ref="G31:G34" si="1">F31*D31*E31</f>
        <v>0</v>
      </c>
    </row>
    <row r="32" spans="1:8" x14ac:dyDescent="0.25">
      <c r="A32" s="49">
        <v>25</v>
      </c>
      <c r="B32" s="53" t="s">
        <v>337</v>
      </c>
      <c r="C32" s="49" t="s">
        <v>43</v>
      </c>
      <c r="D32" s="53">
        <v>20</v>
      </c>
      <c r="E32" s="49">
        <v>3</v>
      </c>
      <c r="F32" s="64"/>
      <c r="G32" s="52">
        <f t="shared" si="1"/>
        <v>0</v>
      </c>
    </row>
    <row r="33" spans="1:7" x14ac:dyDescent="0.25">
      <c r="A33" s="49">
        <v>26</v>
      </c>
      <c r="B33" s="53" t="s">
        <v>316</v>
      </c>
      <c r="C33" s="49" t="s">
        <v>43</v>
      </c>
      <c r="D33" s="53">
        <v>50</v>
      </c>
      <c r="E33" s="49">
        <v>8</v>
      </c>
      <c r="F33" s="64"/>
      <c r="G33" s="52">
        <f t="shared" si="1"/>
        <v>0</v>
      </c>
    </row>
    <row r="34" spans="1:7" x14ac:dyDescent="0.25">
      <c r="A34" s="49">
        <v>27</v>
      </c>
      <c r="B34" s="53" t="s">
        <v>338</v>
      </c>
      <c r="C34" s="49" t="s">
        <v>43</v>
      </c>
      <c r="D34" s="53">
        <v>50</v>
      </c>
      <c r="E34" s="49">
        <v>3</v>
      </c>
      <c r="F34" s="64"/>
      <c r="G34" s="52">
        <f t="shared" si="1"/>
        <v>0</v>
      </c>
    </row>
    <row r="35" spans="1:7" x14ac:dyDescent="0.25">
      <c r="A35" s="49">
        <v>28</v>
      </c>
      <c r="B35" s="53" t="s">
        <v>317</v>
      </c>
      <c r="C35" s="49" t="s">
        <v>43</v>
      </c>
      <c r="D35" s="53">
        <v>50</v>
      </c>
      <c r="E35" s="49">
        <v>8</v>
      </c>
      <c r="F35" s="64"/>
      <c r="G35" s="52">
        <f>F35*D35*E35</f>
        <v>0</v>
      </c>
    </row>
    <row r="36" spans="1:7" x14ac:dyDescent="0.25">
      <c r="A36" s="49">
        <v>29</v>
      </c>
      <c r="B36" s="53" t="s">
        <v>339</v>
      </c>
      <c r="C36" s="49" t="s">
        <v>43</v>
      </c>
      <c r="D36" s="53">
        <v>50</v>
      </c>
      <c r="E36" s="49">
        <v>3</v>
      </c>
      <c r="F36" s="64"/>
      <c r="G36" s="52">
        <f>F36*D36*E36</f>
        <v>0</v>
      </c>
    </row>
    <row r="37" spans="1:7" x14ac:dyDescent="0.25">
      <c r="A37" s="49">
        <v>30</v>
      </c>
      <c r="B37" s="53" t="s">
        <v>318</v>
      </c>
      <c r="C37" s="49" t="s">
        <v>43</v>
      </c>
      <c r="D37" s="53">
        <v>400</v>
      </c>
      <c r="E37" s="49">
        <v>8</v>
      </c>
      <c r="F37" s="64"/>
      <c r="G37" s="52">
        <f>F37*D37*E37</f>
        <v>0</v>
      </c>
    </row>
    <row r="38" spans="1:7" x14ac:dyDescent="0.25">
      <c r="A38" s="49">
        <v>31</v>
      </c>
      <c r="B38" s="53" t="s">
        <v>340</v>
      </c>
      <c r="C38" s="49" t="s">
        <v>43</v>
      </c>
      <c r="D38" s="53">
        <v>400</v>
      </c>
      <c r="E38" s="49">
        <v>3</v>
      </c>
      <c r="F38" s="64"/>
      <c r="G38" s="52">
        <f>F38*D38*E38</f>
        <v>0</v>
      </c>
    </row>
    <row r="39" spans="1:7" x14ac:dyDescent="0.25">
      <c r="A39" s="45"/>
      <c r="B39" s="10" t="s">
        <v>354</v>
      </c>
      <c r="C39" s="49"/>
      <c r="D39" s="53"/>
      <c r="E39" s="49"/>
      <c r="F39" s="64"/>
      <c r="G39" s="52"/>
    </row>
    <row r="40" spans="1:7" x14ac:dyDescent="0.25">
      <c r="A40" s="49">
        <v>32</v>
      </c>
      <c r="B40" s="53" t="s">
        <v>319</v>
      </c>
      <c r="C40" s="49" t="s">
        <v>43</v>
      </c>
      <c r="D40" s="53">
        <v>150</v>
      </c>
      <c r="E40" s="49">
        <v>8</v>
      </c>
      <c r="F40" s="64"/>
      <c r="G40" s="52">
        <f t="shared" ref="G40:G65" si="2">F40*D40*E40</f>
        <v>0</v>
      </c>
    </row>
    <row r="41" spans="1:7" x14ac:dyDescent="0.25">
      <c r="A41" s="49">
        <v>33</v>
      </c>
      <c r="B41" s="53" t="s">
        <v>341</v>
      </c>
      <c r="C41" s="49" t="s">
        <v>43</v>
      </c>
      <c r="D41" s="53">
        <v>150</v>
      </c>
      <c r="E41" s="49">
        <v>3</v>
      </c>
      <c r="F41" s="64"/>
      <c r="G41" s="52">
        <f t="shared" si="2"/>
        <v>0</v>
      </c>
    </row>
    <row r="42" spans="1:7" x14ac:dyDescent="0.25">
      <c r="A42" s="49">
        <v>34</v>
      </c>
      <c r="B42" s="53" t="s">
        <v>320</v>
      </c>
      <c r="C42" s="49" t="s">
        <v>43</v>
      </c>
      <c r="D42" s="53">
        <v>260</v>
      </c>
      <c r="E42" s="49">
        <v>8</v>
      </c>
      <c r="F42" s="64"/>
      <c r="G42" s="52">
        <f t="shared" si="2"/>
        <v>0</v>
      </c>
    </row>
    <row r="43" spans="1:7" x14ac:dyDescent="0.25">
      <c r="A43" s="49">
        <v>35</v>
      </c>
      <c r="B43" s="53" t="s">
        <v>342</v>
      </c>
      <c r="C43" s="49" t="s">
        <v>43</v>
      </c>
      <c r="D43" s="53">
        <v>260</v>
      </c>
      <c r="E43" s="49">
        <v>3</v>
      </c>
      <c r="F43" s="64"/>
      <c r="G43" s="52">
        <f t="shared" si="2"/>
        <v>0</v>
      </c>
    </row>
    <row r="44" spans="1:7" x14ac:dyDescent="0.25">
      <c r="A44" s="49">
        <v>36</v>
      </c>
      <c r="B44" s="53" t="s">
        <v>321</v>
      </c>
      <c r="C44" s="49" t="s">
        <v>43</v>
      </c>
      <c r="D44" s="53">
        <v>260</v>
      </c>
      <c r="E44" s="49">
        <v>8</v>
      </c>
      <c r="F44" s="64"/>
      <c r="G44" s="52">
        <f t="shared" si="2"/>
        <v>0</v>
      </c>
    </row>
    <row r="45" spans="1:7" x14ac:dyDescent="0.25">
      <c r="A45" s="49">
        <v>37</v>
      </c>
      <c r="B45" s="53" t="s">
        <v>343</v>
      </c>
      <c r="C45" s="49" t="s">
        <v>43</v>
      </c>
      <c r="D45" s="53">
        <v>260</v>
      </c>
      <c r="E45" s="49">
        <v>3</v>
      </c>
      <c r="F45" s="64"/>
      <c r="G45" s="52">
        <f t="shared" si="2"/>
        <v>0</v>
      </c>
    </row>
    <row r="46" spans="1:7" x14ac:dyDescent="0.25">
      <c r="A46" s="49">
        <v>38</v>
      </c>
      <c r="B46" s="53" t="s">
        <v>322</v>
      </c>
      <c r="C46" s="49" t="s">
        <v>43</v>
      </c>
      <c r="D46" s="53">
        <v>60</v>
      </c>
      <c r="E46" s="49">
        <v>8</v>
      </c>
      <c r="F46" s="64"/>
      <c r="G46" s="52">
        <f t="shared" si="2"/>
        <v>0</v>
      </c>
    </row>
    <row r="47" spans="1:7" x14ac:dyDescent="0.25">
      <c r="A47" s="49">
        <v>39</v>
      </c>
      <c r="B47" s="53" t="s">
        <v>344</v>
      </c>
      <c r="C47" s="49" t="s">
        <v>43</v>
      </c>
      <c r="D47" s="53">
        <v>60</v>
      </c>
      <c r="E47" s="49">
        <v>3</v>
      </c>
      <c r="F47" s="64"/>
      <c r="G47" s="52">
        <f t="shared" si="2"/>
        <v>0</v>
      </c>
    </row>
    <row r="48" spans="1:7" x14ac:dyDescent="0.25">
      <c r="A48" s="49">
        <v>40</v>
      </c>
      <c r="B48" s="53" t="s">
        <v>323</v>
      </c>
      <c r="C48" s="49" t="s">
        <v>43</v>
      </c>
      <c r="D48" s="53">
        <v>200</v>
      </c>
      <c r="E48" s="49">
        <v>8</v>
      </c>
      <c r="F48" s="64"/>
      <c r="G48" s="52">
        <f t="shared" si="2"/>
        <v>0</v>
      </c>
    </row>
    <row r="49" spans="1:7" x14ac:dyDescent="0.25">
      <c r="A49" s="49">
        <v>41</v>
      </c>
      <c r="B49" s="53" t="s">
        <v>345</v>
      </c>
      <c r="C49" s="49" t="s">
        <v>43</v>
      </c>
      <c r="D49" s="53">
        <v>200</v>
      </c>
      <c r="E49" s="49">
        <v>3</v>
      </c>
      <c r="F49" s="64"/>
      <c r="G49" s="52">
        <f t="shared" si="2"/>
        <v>0</v>
      </c>
    </row>
    <row r="50" spans="1:7" x14ac:dyDescent="0.25">
      <c r="A50" s="49">
        <v>42</v>
      </c>
      <c r="B50" s="53" t="s">
        <v>324</v>
      </c>
      <c r="C50" s="49" t="s">
        <v>43</v>
      </c>
      <c r="D50" s="53">
        <v>60</v>
      </c>
      <c r="E50" s="49">
        <v>8</v>
      </c>
      <c r="F50" s="64"/>
      <c r="G50" s="52">
        <f t="shared" si="2"/>
        <v>0</v>
      </c>
    </row>
    <row r="51" spans="1:7" x14ac:dyDescent="0.25">
      <c r="A51" s="49">
        <v>43</v>
      </c>
      <c r="B51" s="53" t="s">
        <v>346</v>
      </c>
      <c r="C51" s="49" t="s">
        <v>43</v>
      </c>
      <c r="D51" s="53">
        <v>60</v>
      </c>
      <c r="E51" s="49">
        <v>3</v>
      </c>
      <c r="F51" s="64"/>
      <c r="G51" s="52">
        <f t="shared" si="2"/>
        <v>0</v>
      </c>
    </row>
    <row r="52" spans="1:7" x14ac:dyDescent="0.25">
      <c r="A52" s="49">
        <v>44</v>
      </c>
      <c r="B52" s="53" t="s">
        <v>325</v>
      </c>
      <c r="C52" s="49" t="s">
        <v>43</v>
      </c>
      <c r="D52" s="53">
        <v>150</v>
      </c>
      <c r="E52" s="49">
        <v>8</v>
      </c>
      <c r="F52" s="64"/>
      <c r="G52" s="52">
        <f t="shared" si="2"/>
        <v>0</v>
      </c>
    </row>
    <row r="53" spans="1:7" x14ac:dyDescent="0.25">
      <c r="A53" s="49">
        <v>45</v>
      </c>
      <c r="B53" s="53" t="s">
        <v>347</v>
      </c>
      <c r="C53" s="49" t="s">
        <v>43</v>
      </c>
      <c r="D53" s="53">
        <v>150</v>
      </c>
      <c r="E53" s="49">
        <v>3</v>
      </c>
      <c r="F53" s="64"/>
      <c r="G53" s="52">
        <f t="shared" si="2"/>
        <v>0</v>
      </c>
    </row>
    <row r="54" spans="1:7" x14ac:dyDescent="0.25">
      <c r="A54" s="49">
        <v>46</v>
      </c>
      <c r="B54" s="53" t="s">
        <v>326</v>
      </c>
      <c r="C54" s="49" t="s">
        <v>43</v>
      </c>
      <c r="D54" s="53">
        <v>60</v>
      </c>
      <c r="E54" s="49">
        <v>8</v>
      </c>
      <c r="F54" s="64"/>
      <c r="G54" s="52">
        <f t="shared" si="2"/>
        <v>0</v>
      </c>
    </row>
    <row r="55" spans="1:7" x14ac:dyDescent="0.25">
      <c r="A55" s="49">
        <v>47</v>
      </c>
      <c r="B55" s="53" t="s">
        <v>348</v>
      </c>
      <c r="C55" s="49" t="s">
        <v>43</v>
      </c>
      <c r="D55" s="53">
        <v>60</v>
      </c>
      <c r="E55" s="49">
        <v>3</v>
      </c>
      <c r="F55" s="64"/>
      <c r="G55" s="52">
        <f t="shared" si="2"/>
        <v>0</v>
      </c>
    </row>
    <row r="56" spans="1:7" x14ac:dyDescent="0.25">
      <c r="A56" s="49">
        <v>48</v>
      </c>
      <c r="B56" s="53" t="s">
        <v>327</v>
      </c>
      <c r="C56" s="49" t="s">
        <v>43</v>
      </c>
      <c r="D56" s="53">
        <v>90</v>
      </c>
      <c r="E56" s="49">
        <v>8</v>
      </c>
      <c r="F56" s="64"/>
      <c r="G56" s="52">
        <f t="shared" si="2"/>
        <v>0</v>
      </c>
    </row>
    <row r="57" spans="1:7" x14ac:dyDescent="0.25">
      <c r="A57" s="49">
        <v>49</v>
      </c>
      <c r="B57" s="53" t="s">
        <v>349</v>
      </c>
      <c r="C57" s="49" t="s">
        <v>43</v>
      </c>
      <c r="D57" s="53">
        <v>90</v>
      </c>
      <c r="E57" s="49">
        <v>3</v>
      </c>
      <c r="F57" s="64"/>
      <c r="G57" s="52">
        <f t="shared" si="2"/>
        <v>0</v>
      </c>
    </row>
    <row r="58" spans="1:7" x14ac:dyDescent="0.25">
      <c r="A58" s="49">
        <v>50</v>
      </c>
      <c r="B58" s="53" t="s">
        <v>328</v>
      </c>
      <c r="C58" s="49" t="s">
        <v>43</v>
      </c>
      <c r="D58" s="53">
        <v>180</v>
      </c>
      <c r="E58" s="49">
        <v>8</v>
      </c>
      <c r="F58" s="64"/>
      <c r="G58" s="52">
        <f t="shared" si="2"/>
        <v>0</v>
      </c>
    </row>
    <row r="59" spans="1:7" x14ac:dyDescent="0.25">
      <c r="A59" s="49">
        <v>51</v>
      </c>
      <c r="B59" s="53" t="s">
        <v>350</v>
      </c>
      <c r="C59" s="49" t="s">
        <v>43</v>
      </c>
      <c r="D59" s="53">
        <v>180</v>
      </c>
      <c r="E59" s="49">
        <v>3</v>
      </c>
      <c r="F59" s="64"/>
      <c r="G59" s="52">
        <f t="shared" si="2"/>
        <v>0</v>
      </c>
    </row>
    <row r="60" spans="1:7" x14ac:dyDescent="0.25">
      <c r="A60" s="49">
        <v>52</v>
      </c>
      <c r="B60" s="53" t="s">
        <v>329</v>
      </c>
      <c r="C60" s="49" t="s">
        <v>43</v>
      </c>
      <c r="D60" s="53">
        <v>70</v>
      </c>
      <c r="E60" s="49">
        <v>8</v>
      </c>
      <c r="F60" s="64"/>
      <c r="G60" s="52">
        <f t="shared" si="2"/>
        <v>0</v>
      </c>
    </row>
    <row r="61" spans="1:7" x14ac:dyDescent="0.25">
      <c r="A61" s="49">
        <v>53</v>
      </c>
      <c r="B61" s="53" t="s">
        <v>351</v>
      </c>
      <c r="C61" s="49" t="s">
        <v>43</v>
      </c>
      <c r="D61" s="53">
        <v>70</v>
      </c>
      <c r="E61" s="49">
        <v>3</v>
      </c>
      <c r="F61" s="64"/>
      <c r="G61" s="52">
        <f t="shared" si="2"/>
        <v>0</v>
      </c>
    </row>
    <row r="62" spans="1:7" x14ac:dyDescent="0.25">
      <c r="A62" s="49">
        <v>54</v>
      </c>
      <c r="B62" s="53" t="s">
        <v>330</v>
      </c>
      <c r="C62" s="49" t="s">
        <v>43</v>
      </c>
      <c r="D62" s="53">
        <v>160</v>
      </c>
      <c r="E62" s="49">
        <v>8</v>
      </c>
      <c r="F62" s="64"/>
      <c r="G62" s="52">
        <f t="shared" si="2"/>
        <v>0</v>
      </c>
    </row>
    <row r="63" spans="1:7" x14ac:dyDescent="0.25">
      <c r="A63" s="49">
        <v>55</v>
      </c>
      <c r="B63" s="53" t="s">
        <v>352</v>
      </c>
      <c r="C63" s="49" t="s">
        <v>43</v>
      </c>
      <c r="D63" s="53">
        <v>160</v>
      </c>
      <c r="E63" s="49">
        <v>3</v>
      </c>
      <c r="F63" s="64"/>
      <c r="G63" s="52">
        <f t="shared" si="2"/>
        <v>0</v>
      </c>
    </row>
    <row r="64" spans="1:7" x14ac:dyDescent="0.25">
      <c r="A64" s="49">
        <v>56</v>
      </c>
      <c r="B64" s="53" t="s">
        <v>331</v>
      </c>
      <c r="C64" s="49" t="s">
        <v>43</v>
      </c>
      <c r="D64" s="53">
        <v>50</v>
      </c>
      <c r="E64" s="49">
        <v>8</v>
      </c>
      <c r="F64" s="64"/>
      <c r="G64" s="52">
        <f t="shared" si="2"/>
        <v>0</v>
      </c>
    </row>
    <row r="65" spans="1:8" x14ac:dyDescent="0.25">
      <c r="A65" s="49">
        <v>57</v>
      </c>
      <c r="B65" s="53" t="s">
        <v>353</v>
      </c>
      <c r="C65" s="49" t="s">
        <v>43</v>
      </c>
      <c r="D65" s="53">
        <v>50</v>
      </c>
      <c r="E65" s="49">
        <v>3</v>
      </c>
      <c r="F65" s="64"/>
      <c r="G65" s="52">
        <f t="shared" si="2"/>
        <v>0</v>
      </c>
    </row>
    <row r="66" spans="1:8" x14ac:dyDescent="0.25">
      <c r="A66" s="13"/>
      <c r="B66" s="10" t="s">
        <v>40</v>
      </c>
      <c r="C66" s="10"/>
      <c r="D66" s="10"/>
      <c r="E66" s="10"/>
      <c r="F66" s="10"/>
      <c r="G66" s="14">
        <f>SUM(G7:G25,G27:G38,G40:G65)</f>
        <v>0</v>
      </c>
    </row>
    <row r="67" spans="1:8" x14ac:dyDescent="0.25">
      <c r="H67" s="58"/>
    </row>
    <row r="68" spans="1:8" x14ac:dyDescent="0.25">
      <c r="B68" s="53" t="s">
        <v>53</v>
      </c>
      <c r="C68" s="52">
        <f>SUM(G7:G64)</f>
        <v>0</v>
      </c>
    </row>
    <row r="69" spans="1:8" x14ac:dyDescent="0.25">
      <c r="B69" s="56"/>
      <c r="C69" s="57"/>
    </row>
    <row r="70" spans="1:8" x14ac:dyDescent="0.25">
      <c r="C70" s="58"/>
    </row>
    <row r="73" spans="1:8" x14ac:dyDescent="0.25">
      <c r="B73" s="50" t="s">
        <v>49</v>
      </c>
      <c r="E73" s="50" t="s">
        <v>87</v>
      </c>
    </row>
  </sheetData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8A5E3-C61F-44D1-B336-BE7B2D75BDEA}">
  <dimension ref="A1:Q32"/>
  <sheetViews>
    <sheetView topLeftCell="B1" workbookViewId="0">
      <selection activeCell="G25" sqref="G25"/>
    </sheetView>
  </sheetViews>
  <sheetFormatPr defaultColWidth="9.140625" defaultRowHeight="15" x14ac:dyDescent="0.25"/>
  <cols>
    <col min="1" max="1" width="9.140625" style="50"/>
    <col min="2" max="2" width="54.42578125" style="50" customWidth="1"/>
    <col min="3" max="3" width="10.5703125" style="50" bestFit="1" customWidth="1"/>
    <col min="4" max="4" width="8" style="50" bestFit="1" customWidth="1"/>
    <col min="5" max="5" width="20.85546875" style="50" customWidth="1"/>
    <col min="6" max="6" width="14" style="50" customWidth="1"/>
    <col min="7" max="7" width="23.5703125" style="50" customWidth="1"/>
    <col min="8" max="8" width="10.5703125" style="50" bestFit="1" customWidth="1"/>
    <col min="9" max="16384" width="9.140625" style="50"/>
  </cols>
  <sheetData>
    <row r="1" spans="1:7" x14ac:dyDescent="0.25">
      <c r="B1" s="50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153</v>
      </c>
    </row>
    <row r="5" spans="1:7" ht="60" x14ac:dyDescent="0.25">
      <c r="A5" s="19" t="s">
        <v>39</v>
      </c>
      <c r="B5" s="19" t="s">
        <v>114</v>
      </c>
      <c r="C5" s="20" t="s">
        <v>41</v>
      </c>
      <c r="D5" s="20" t="s">
        <v>51</v>
      </c>
      <c r="E5" s="20" t="s">
        <v>50</v>
      </c>
      <c r="F5" s="20" t="s">
        <v>48</v>
      </c>
      <c r="G5" s="20" t="s">
        <v>52</v>
      </c>
    </row>
    <row r="6" spans="1:7" x14ac:dyDescent="0.25">
      <c r="A6" s="46"/>
      <c r="B6" s="10" t="s">
        <v>303</v>
      </c>
      <c r="C6" s="49"/>
      <c r="D6" s="53"/>
      <c r="E6" s="49"/>
      <c r="F6" s="64"/>
      <c r="G6" s="52"/>
    </row>
    <row r="7" spans="1:7" x14ac:dyDescent="0.25">
      <c r="A7" s="49">
        <v>1</v>
      </c>
      <c r="B7" s="53" t="s">
        <v>356</v>
      </c>
      <c r="C7" s="49" t="s">
        <v>43</v>
      </c>
      <c r="D7" s="53">
        <v>300</v>
      </c>
      <c r="E7" s="49">
        <v>11</v>
      </c>
      <c r="F7" s="64"/>
      <c r="G7" s="52">
        <f t="shared" ref="G7" si="0">F7*D7*E7</f>
        <v>0</v>
      </c>
    </row>
    <row r="8" spans="1:7" x14ac:dyDescent="0.25">
      <c r="A8" s="49">
        <v>2</v>
      </c>
      <c r="B8" s="53" t="s">
        <v>357</v>
      </c>
      <c r="C8" s="49" t="s">
        <v>43</v>
      </c>
      <c r="D8" s="53">
        <v>260</v>
      </c>
      <c r="E8" s="49">
        <v>11</v>
      </c>
      <c r="F8" s="64"/>
      <c r="G8" s="52">
        <f>F8*D8*E8</f>
        <v>0</v>
      </c>
    </row>
    <row r="9" spans="1:7" x14ac:dyDescent="0.25">
      <c r="A9" s="49">
        <v>3</v>
      </c>
      <c r="B9" s="53" t="s">
        <v>358</v>
      </c>
      <c r="C9" s="49" t="s">
        <v>43</v>
      </c>
      <c r="D9" s="53">
        <v>430</v>
      </c>
      <c r="E9" s="49">
        <v>11</v>
      </c>
      <c r="F9" s="64"/>
      <c r="G9" s="52">
        <f t="shared" ref="G9" si="1">F9*D9*E9</f>
        <v>0</v>
      </c>
    </row>
    <row r="10" spans="1:7" x14ac:dyDescent="0.25">
      <c r="A10" s="49">
        <v>4</v>
      </c>
      <c r="B10" s="53" t="s">
        <v>359</v>
      </c>
      <c r="C10" s="49" t="s">
        <v>43</v>
      </c>
      <c r="D10" s="53">
        <v>80</v>
      </c>
      <c r="E10" s="49">
        <v>8</v>
      </c>
      <c r="F10" s="64"/>
      <c r="G10" s="52">
        <f>F10*D10*E10</f>
        <v>0</v>
      </c>
    </row>
    <row r="11" spans="1:7" x14ac:dyDescent="0.25">
      <c r="A11" s="49">
        <v>5</v>
      </c>
      <c r="B11" s="53" t="s">
        <v>360</v>
      </c>
      <c r="C11" s="49" t="s">
        <v>43</v>
      </c>
      <c r="D11" s="53">
        <v>80</v>
      </c>
      <c r="E11" s="49">
        <v>3</v>
      </c>
      <c r="F11" s="64"/>
      <c r="G11" s="52">
        <f>F11*D11*E11</f>
        <v>0</v>
      </c>
    </row>
    <row r="12" spans="1:7" x14ac:dyDescent="0.25">
      <c r="A12" s="45"/>
      <c r="B12" s="10" t="s">
        <v>355</v>
      </c>
      <c r="C12" s="49"/>
      <c r="D12" s="53"/>
      <c r="E12" s="49"/>
      <c r="F12" s="64"/>
      <c r="G12" s="52"/>
    </row>
    <row r="13" spans="1:7" x14ac:dyDescent="0.25">
      <c r="A13" s="49">
        <v>6</v>
      </c>
      <c r="B13" s="53" t="s">
        <v>361</v>
      </c>
      <c r="C13" s="49" t="s">
        <v>43</v>
      </c>
      <c r="D13" s="53">
        <v>40</v>
      </c>
      <c r="E13" s="49">
        <v>8</v>
      </c>
      <c r="F13" s="64"/>
      <c r="G13" s="52">
        <f t="shared" ref="G13:G24" si="2">F13*D13*E13</f>
        <v>0</v>
      </c>
    </row>
    <row r="14" spans="1:7" x14ac:dyDescent="0.25">
      <c r="A14" s="49">
        <v>7</v>
      </c>
      <c r="B14" s="53" t="s">
        <v>367</v>
      </c>
      <c r="C14" s="49" t="s">
        <v>43</v>
      </c>
      <c r="D14" s="53">
        <v>40</v>
      </c>
      <c r="E14" s="49">
        <v>3</v>
      </c>
      <c r="F14" s="64"/>
      <c r="G14" s="52">
        <f t="shared" si="2"/>
        <v>0</v>
      </c>
    </row>
    <row r="15" spans="1:7" x14ac:dyDescent="0.25">
      <c r="A15" s="49">
        <v>8</v>
      </c>
      <c r="B15" s="53" t="s">
        <v>362</v>
      </c>
      <c r="C15" s="49" t="s">
        <v>43</v>
      </c>
      <c r="D15" s="53">
        <v>600</v>
      </c>
      <c r="E15" s="49">
        <v>8</v>
      </c>
      <c r="F15" s="64"/>
      <c r="G15" s="52">
        <f t="shared" si="2"/>
        <v>0</v>
      </c>
    </row>
    <row r="16" spans="1:7" x14ac:dyDescent="0.25">
      <c r="A16" s="49">
        <v>9</v>
      </c>
      <c r="B16" s="53" t="s">
        <v>368</v>
      </c>
      <c r="C16" s="49" t="s">
        <v>43</v>
      </c>
      <c r="D16" s="53">
        <v>600</v>
      </c>
      <c r="E16" s="49">
        <v>3</v>
      </c>
      <c r="F16" s="64"/>
      <c r="G16" s="52">
        <f t="shared" si="2"/>
        <v>0</v>
      </c>
    </row>
    <row r="17" spans="1:17" x14ac:dyDescent="0.25">
      <c r="A17" s="49">
        <v>10</v>
      </c>
      <c r="B17" s="53" t="s">
        <v>363</v>
      </c>
      <c r="C17" s="49" t="s">
        <v>43</v>
      </c>
      <c r="D17" s="53">
        <v>400</v>
      </c>
      <c r="E17" s="49">
        <v>8</v>
      </c>
      <c r="F17" s="64"/>
      <c r="G17" s="52">
        <f t="shared" si="2"/>
        <v>0</v>
      </c>
    </row>
    <row r="18" spans="1:17" x14ac:dyDescent="0.25">
      <c r="A18" s="49">
        <v>11</v>
      </c>
      <c r="B18" s="53" t="s">
        <v>369</v>
      </c>
      <c r="C18" s="49" t="s">
        <v>43</v>
      </c>
      <c r="D18" s="53">
        <v>400</v>
      </c>
      <c r="E18" s="49">
        <v>3</v>
      </c>
      <c r="F18" s="64"/>
      <c r="G18" s="52">
        <f t="shared" si="2"/>
        <v>0</v>
      </c>
    </row>
    <row r="19" spans="1:17" x14ac:dyDescent="0.25">
      <c r="A19" s="49">
        <v>12</v>
      </c>
      <c r="B19" s="53" t="s">
        <v>364</v>
      </c>
      <c r="C19" s="49" t="s">
        <v>43</v>
      </c>
      <c r="D19" s="53">
        <v>500</v>
      </c>
      <c r="E19" s="49">
        <v>8</v>
      </c>
      <c r="F19" s="64"/>
      <c r="G19" s="52">
        <f t="shared" si="2"/>
        <v>0</v>
      </c>
    </row>
    <row r="20" spans="1:17" x14ac:dyDescent="0.25">
      <c r="A20" s="49">
        <v>13</v>
      </c>
      <c r="B20" s="53" t="s">
        <v>370</v>
      </c>
      <c r="C20" s="49" t="s">
        <v>43</v>
      </c>
      <c r="D20" s="53">
        <v>500</v>
      </c>
      <c r="E20" s="49">
        <v>3</v>
      </c>
      <c r="F20" s="64"/>
      <c r="G20" s="52">
        <f t="shared" si="2"/>
        <v>0</v>
      </c>
    </row>
    <row r="21" spans="1:17" x14ac:dyDescent="0.25">
      <c r="A21" s="49">
        <v>14</v>
      </c>
      <c r="B21" s="53" t="s">
        <v>365</v>
      </c>
      <c r="C21" s="49" t="s">
        <v>43</v>
      </c>
      <c r="D21" s="53">
        <v>500</v>
      </c>
      <c r="E21" s="49">
        <v>8</v>
      </c>
      <c r="F21" s="64"/>
      <c r="G21" s="52">
        <f t="shared" si="2"/>
        <v>0</v>
      </c>
    </row>
    <row r="22" spans="1:17" x14ac:dyDescent="0.25">
      <c r="A22" s="49">
        <v>15</v>
      </c>
      <c r="B22" s="53" t="s">
        <v>371</v>
      </c>
      <c r="C22" s="49" t="s">
        <v>43</v>
      </c>
      <c r="D22" s="53">
        <v>500</v>
      </c>
      <c r="E22" s="49">
        <v>3</v>
      </c>
      <c r="F22" s="64"/>
      <c r="G22" s="52">
        <f t="shared" si="2"/>
        <v>0</v>
      </c>
    </row>
    <row r="23" spans="1:17" x14ac:dyDescent="0.25">
      <c r="A23" s="49">
        <v>16</v>
      </c>
      <c r="B23" s="53" t="s">
        <v>366</v>
      </c>
      <c r="C23" s="49" t="s">
        <v>43</v>
      </c>
      <c r="D23" s="53">
        <v>120</v>
      </c>
      <c r="E23" s="49">
        <v>8</v>
      </c>
      <c r="F23" s="64"/>
      <c r="G23" s="52">
        <f t="shared" si="2"/>
        <v>0</v>
      </c>
    </row>
    <row r="24" spans="1:17" x14ac:dyDescent="0.25">
      <c r="A24" s="49">
        <v>17</v>
      </c>
      <c r="B24" s="53" t="s">
        <v>372</v>
      </c>
      <c r="C24" s="49" t="s">
        <v>43</v>
      </c>
      <c r="D24" s="53">
        <v>120</v>
      </c>
      <c r="E24" s="49">
        <v>3</v>
      </c>
      <c r="F24" s="64"/>
      <c r="G24" s="52">
        <f t="shared" si="2"/>
        <v>0</v>
      </c>
    </row>
    <row r="25" spans="1:17" x14ac:dyDescent="0.25">
      <c r="A25" s="13"/>
      <c r="B25" s="10" t="s">
        <v>40</v>
      </c>
      <c r="C25" s="10"/>
      <c r="D25" s="10"/>
      <c r="E25" s="10"/>
      <c r="F25" s="10"/>
      <c r="G25" s="14">
        <f>SUM(G7:G11,G13:G24)</f>
        <v>0</v>
      </c>
    </row>
    <row r="26" spans="1:17" x14ac:dyDescent="0.25">
      <c r="H26" s="58"/>
    </row>
    <row r="27" spans="1:17" x14ac:dyDescent="0.25">
      <c r="B27" s="53" t="s">
        <v>53</v>
      </c>
      <c r="C27" s="52">
        <f>SUM(G6:G23)</f>
        <v>0</v>
      </c>
      <c r="K27" s="65"/>
      <c r="M27" s="65"/>
      <c r="O27" s="65"/>
      <c r="P27" s="48"/>
      <c r="Q27" s="58"/>
    </row>
    <row r="28" spans="1:17" x14ac:dyDescent="0.25">
      <c r="B28" s="56"/>
      <c r="C28" s="57"/>
    </row>
    <row r="29" spans="1:17" x14ac:dyDescent="0.25">
      <c r="C29" s="58"/>
    </row>
    <row r="32" spans="1:17" x14ac:dyDescent="0.25">
      <c r="B32" s="50" t="s">
        <v>49</v>
      </c>
      <c r="E32" s="50" t="s">
        <v>87</v>
      </c>
    </row>
  </sheetData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ED946-4C2B-4485-85D1-28B10BCD162C}">
  <dimension ref="A1:G22"/>
  <sheetViews>
    <sheetView topLeftCell="B1" workbookViewId="0">
      <selection activeCell="G14" sqref="G14"/>
    </sheetView>
  </sheetViews>
  <sheetFormatPr defaultColWidth="9.140625" defaultRowHeight="15" x14ac:dyDescent="0.25"/>
  <cols>
    <col min="1" max="1" width="9.140625" style="50"/>
    <col min="2" max="2" width="53.42578125" style="50" customWidth="1"/>
    <col min="3" max="3" width="9.5703125" style="50" bestFit="1" customWidth="1"/>
    <col min="4" max="4" width="8" style="50" bestFit="1" customWidth="1"/>
    <col min="5" max="5" width="21" style="50" customWidth="1"/>
    <col min="6" max="6" width="14" style="50" customWidth="1"/>
    <col min="7" max="7" width="23.7109375" style="50" customWidth="1"/>
    <col min="8" max="16384" width="9.140625" style="50"/>
  </cols>
  <sheetData>
    <row r="1" spans="1:7" x14ac:dyDescent="0.25">
      <c r="B1" s="50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154</v>
      </c>
    </row>
    <row r="5" spans="1:7" ht="60" x14ac:dyDescent="0.25">
      <c r="A5" s="19" t="s">
        <v>39</v>
      </c>
      <c r="B5" s="19" t="s">
        <v>114</v>
      </c>
      <c r="C5" s="20" t="s">
        <v>41</v>
      </c>
      <c r="D5" s="20" t="s">
        <v>51</v>
      </c>
      <c r="E5" s="20" t="s">
        <v>50</v>
      </c>
      <c r="F5" s="20" t="s">
        <v>48</v>
      </c>
      <c r="G5" s="20" t="s">
        <v>52</v>
      </c>
    </row>
    <row r="6" spans="1:7" x14ac:dyDescent="0.25">
      <c r="A6" s="45"/>
      <c r="B6" s="10" t="s">
        <v>373</v>
      </c>
      <c r="C6" s="49"/>
      <c r="D6" s="53"/>
      <c r="E6" s="49"/>
      <c r="F6" s="64"/>
      <c r="G6" s="52"/>
    </row>
    <row r="7" spans="1:7" x14ac:dyDescent="0.25">
      <c r="A7" s="49">
        <v>1</v>
      </c>
      <c r="B7" s="53" t="s">
        <v>374</v>
      </c>
      <c r="C7" s="49" t="s">
        <v>43</v>
      </c>
      <c r="D7" s="53">
        <v>425</v>
      </c>
      <c r="E7" s="49">
        <v>8</v>
      </c>
      <c r="F7" s="64"/>
      <c r="G7" s="52">
        <f t="shared" ref="G7:G13" si="0">F7*D7*E7</f>
        <v>0</v>
      </c>
    </row>
    <row r="8" spans="1:7" x14ac:dyDescent="0.25">
      <c r="A8" s="49"/>
      <c r="B8" s="53" t="s">
        <v>377</v>
      </c>
      <c r="C8" s="49" t="s">
        <v>43</v>
      </c>
      <c r="D8" s="53">
        <v>425</v>
      </c>
      <c r="E8" s="49">
        <v>3</v>
      </c>
      <c r="F8" s="64"/>
      <c r="G8" s="52">
        <f t="shared" si="0"/>
        <v>0</v>
      </c>
    </row>
    <row r="9" spans="1:7" x14ac:dyDescent="0.25">
      <c r="A9" s="49">
        <v>2</v>
      </c>
      <c r="B9" s="53" t="s">
        <v>375</v>
      </c>
      <c r="C9" s="49" t="s">
        <v>43</v>
      </c>
      <c r="D9" s="53">
        <v>425</v>
      </c>
      <c r="E9" s="49">
        <v>8</v>
      </c>
      <c r="F9" s="64"/>
      <c r="G9" s="52">
        <f t="shared" si="0"/>
        <v>0</v>
      </c>
    </row>
    <row r="10" spans="1:7" x14ac:dyDescent="0.25">
      <c r="A10" s="49"/>
      <c r="B10" s="53" t="s">
        <v>378</v>
      </c>
      <c r="C10" s="49" t="s">
        <v>43</v>
      </c>
      <c r="D10" s="53">
        <v>425</v>
      </c>
      <c r="E10" s="49">
        <v>3</v>
      </c>
      <c r="F10" s="64"/>
      <c r="G10" s="52">
        <f t="shared" si="0"/>
        <v>0</v>
      </c>
    </row>
    <row r="11" spans="1:7" x14ac:dyDescent="0.25">
      <c r="A11" s="45"/>
      <c r="B11" s="10" t="s">
        <v>355</v>
      </c>
      <c r="C11" s="49"/>
      <c r="D11" s="53"/>
      <c r="E11" s="49"/>
      <c r="F11" s="64"/>
      <c r="G11" s="52"/>
    </row>
    <row r="12" spans="1:7" x14ac:dyDescent="0.25">
      <c r="A12" s="49">
        <v>3</v>
      </c>
      <c r="B12" s="53" t="s">
        <v>376</v>
      </c>
      <c r="C12" s="49" t="s">
        <v>43</v>
      </c>
      <c r="D12" s="53">
        <v>80</v>
      </c>
      <c r="E12" s="49">
        <v>8</v>
      </c>
      <c r="F12" s="64"/>
      <c r="G12" s="52">
        <f t="shared" si="0"/>
        <v>0</v>
      </c>
    </row>
    <row r="13" spans="1:7" x14ac:dyDescent="0.25">
      <c r="A13" s="49"/>
      <c r="B13" s="53" t="s">
        <v>379</v>
      </c>
      <c r="C13" s="49" t="s">
        <v>43</v>
      </c>
      <c r="D13" s="53">
        <v>80</v>
      </c>
      <c r="E13" s="49">
        <v>3</v>
      </c>
      <c r="F13" s="64"/>
      <c r="G13" s="52">
        <f t="shared" si="0"/>
        <v>0</v>
      </c>
    </row>
    <row r="14" spans="1:7" x14ac:dyDescent="0.25">
      <c r="A14" s="13"/>
      <c r="B14" s="10" t="s">
        <v>40</v>
      </c>
      <c r="C14" s="10"/>
      <c r="D14" s="10"/>
      <c r="E14" s="10"/>
      <c r="F14" s="10"/>
      <c r="G14" s="14">
        <f>SUM(G7:G10,G12:G13)</f>
        <v>0</v>
      </c>
    </row>
    <row r="17" spans="2:5" x14ac:dyDescent="0.25">
      <c r="B17" s="53" t="s">
        <v>53</v>
      </c>
      <c r="C17" s="52">
        <f>SUM(G6:G12)</f>
        <v>0</v>
      </c>
    </row>
    <row r="18" spans="2:5" x14ac:dyDescent="0.25">
      <c r="B18" s="56"/>
      <c r="C18" s="57"/>
    </row>
    <row r="19" spans="2:5" x14ac:dyDescent="0.25">
      <c r="C19" s="58"/>
    </row>
    <row r="22" spans="2:5" x14ac:dyDescent="0.25">
      <c r="B22" s="50" t="s">
        <v>49</v>
      </c>
      <c r="E22" s="50" t="s">
        <v>87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5BD8A-2DDC-4956-A73C-A3FA93C8AA82}">
  <dimension ref="A1:H78"/>
  <sheetViews>
    <sheetView topLeftCell="A33" workbookViewId="0">
      <selection activeCell="G70" sqref="G70"/>
    </sheetView>
  </sheetViews>
  <sheetFormatPr defaultColWidth="9.140625" defaultRowHeight="15" x14ac:dyDescent="0.25"/>
  <cols>
    <col min="1" max="1" width="9.140625" style="50"/>
    <col min="2" max="2" width="49" style="50" customWidth="1"/>
    <col min="3" max="3" width="10.5703125" style="50" bestFit="1" customWidth="1"/>
    <col min="4" max="4" width="8" style="50" bestFit="1" customWidth="1"/>
    <col min="5" max="5" width="20.85546875" style="50" customWidth="1"/>
    <col min="6" max="6" width="14" style="50" customWidth="1"/>
    <col min="7" max="7" width="23.7109375" style="50" customWidth="1"/>
    <col min="8" max="8" width="10.5703125" style="50" bestFit="1" customWidth="1"/>
    <col min="9" max="10" width="9.140625" style="50"/>
    <col min="11" max="11" width="28.5703125" style="50" bestFit="1" customWidth="1"/>
    <col min="12" max="15" width="9.140625" style="50"/>
    <col min="16" max="16" width="9.5703125" style="50" bestFit="1" customWidth="1"/>
    <col min="17" max="16384" width="9.140625" style="50"/>
  </cols>
  <sheetData>
    <row r="1" spans="1:7" x14ac:dyDescent="0.25">
      <c r="B1" s="50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155</v>
      </c>
    </row>
    <row r="5" spans="1:7" ht="60" x14ac:dyDescent="0.25">
      <c r="A5" s="19" t="s">
        <v>39</v>
      </c>
      <c r="B5" s="19" t="s">
        <v>114</v>
      </c>
      <c r="C5" s="20" t="s">
        <v>41</v>
      </c>
      <c r="D5" s="20" t="s">
        <v>51</v>
      </c>
      <c r="E5" s="20" t="s">
        <v>50</v>
      </c>
      <c r="F5" s="20" t="s">
        <v>48</v>
      </c>
      <c r="G5" s="20" t="s">
        <v>52</v>
      </c>
    </row>
    <row r="6" spans="1:7" x14ac:dyDescent="0.25">
      <c r="A6" s="46"/>
      <c r="B6" s="10" t="s">
        <v>303</v>
      </c>
      <c r="C6" s="49"/>
      <c r="D6" s="53"/>
      <c r="E6" s="49"/>
      <c r="F6" s="64"/>
      <c r="G6" s="52"/>
    </row>
    <row r="7" spans="1:7" x14ac:dyDescent="0.25">
      <c r="A7" s="49">
        <v>1</v>
      </c>
      <c r="B7" s="53" t="s">
        <v>380</v>
      </c>
      <c r="C7" s="49" t="s">
        <v>43</v>
      </c>
      <c r="D7" s="53">
        <v>60</v>
      </c>
      <c r="E7" s="49">
        <v>8</v>
      </c>
      <c r="F7" s="64"/>
      <c r="G7" s="52">
        <f t="shared" ref="G7:G17" si="0">F7*D7*E7</f>
        <v>0</v>
      </c>
    </row>
    <row r="8" spans="1:7" x14ac:dyDescent="0.25">
      <c r="A8" s="49">
        <v>2</v>
      </c>
      <c r="B8" s="53" t="s">
        <v>413</v>
      </c>
      <c r="C8" s="49" t="s">
        <v>43</v>
      </c>
      <c r="D8" s="53">
        <v>60</v>
      </c>
      <c r="E8" s="49">
        <v>3</v>
      </c>
      <c r="F8" s="64"/>
      <c r="G8" s="52">
        <f t="shared" si="0"/>
        <v>0</v>
      </c>
    </row>
    <row r="9" spans="1:7" x14ac:dyDescent="0.25">
      <c r="A9" s="49">
        <v>3</v>
      </c>
      <c r="B9" s="53" t="s">
        <v>381</v>
      </c>
      <c r="C9" s="49" t="s">
        <v>43</v>
      </c>
      <c r="D9" s="53">
        <v>20</v>
      </c>
      <c r="E9" s="49">
        <v>8</v>
      </c>
      <c r="F9" s="64"/>
      <c r="G9" s="52">
        <f t="shared" si="0"/>
        <v>0</v>
      </c>
    </row>
    <row r="10" spans="1:7" x14ac:dyDescent="0.25">
      <c r="A10" s="49">
        <v>4</v>
      </c>
      <c r="B10" s="53" t="s">
        <v>414</v>
      </c>
      <c r="C10" s="49" t="s">
        <v>43</v>
      </c>
      <c r="D10" s="53">
        <v>20</v>
      </c>
      <c r="E10" s="49">
        <v>3</v>
      </c>
      <c r="F10" s="64"/>
      <c r="G10" s="52">
        <f t="shared" si="0"/>
        <v>0</v>
      </c>
    </row>
    <row r="11" spans="1:7" x14ac:dyDescent="0.25">
      <c r="A11" s="49">
        <v>5</v>
      </c>
      <c r="B11" s="53" t="s">
        <v>382</v>
      </c>
      <c r="C11" s="49" t="s">
        <v>43</v>
      </c>
      <c r="D11" s="53">
        <v>50</v>
      </c>
      <c r="E11" s="49">
        <v>8</v>
      </c>
      <c r="F11" s="64"/>
      <c r="G11" s="52">
        <f t="shared" si="0"/>
        <v>0</v>
      </c>
    </row>
    <row r="12" spans="1:7" x14ac:dyDescent="0.25">
      <c r="A12" s="49">
        <v>6</v>
      </c>
      <c r="B12" s="53" t="s">
        <v>415</v>
      </c>
      <c r="C12" s="49" t="s">
        <v>43</v>
      </c>
      <c r="D12" s="53">
        <v>50</v>
      </c>
      <c r="E12" s="49">
        <v>3</v>
      </c>
      <c r="F12" s="64"/>
      <c r="G12" s="52">
        <f t="shared" si="0"/>
        <v>0</v>
      </c>
    </row>
    <row r="13" spans="1:7" x14ac:dyDescent="0.25">
      <c r="A13" s="49">
        <v>7</v>
      </c>
      <c r="B13" s="53" t="s">
        <v>383</v>
      </c>
      <c r="C13" s="49" t="s">
        <v>43</v>
      </c>
      <c r="D13" s="53">
        <v>100</v>
      </c>
      <c r="E13" s="49">
        <v>11</v>
      </c>
      <c r="F13" s="64"/>
      <c r="G13" s="52">
        <f t="shared" si="0"/>
        <v>0</v>
      </c>
    </row>
    <row r="14" spans="1:7" x14ac:dyDescent="0.25">
      <c r="A14" s="49">
        <v>8</v>
      </c>
      <c r="B14" s="53" t="s">
        <v>384</v>
      </c>
      <c r="C14" s="49" t="s">
        <v>43</v>
      </c>
      <c r="D14" s="53">
        <v>50</v>
      </c>
      <c r="E14" s="49">
        <v>8</v>
      </c>
      <c r="F14" s="64"/>
      <c r="G14" s="52">
        <f t="shared" si="0"/>
        <v>0</v>
      </c>
    </row>
    <row r="15" spans="1:7" x14ac:dyDescent="0.25">
      <c r="A15" s="49">
        <v>9</v>
      </c>
      <c r="B15" s="53" t="s">
        <v>416</v>
      </c>
      <c r="C15" s="49" t="s">
        <v>43</v>
      </c>
      <c r="D15" s="53">
        <v>50</v>
      </c>
      <c r="E15" s="49">
        <v>3</v>
      </c>
      <c r="F15" s="64"/>
      <c r="G15" s="52">
        <f t="shared" si="0"/>
        <v>0</v>
      </c>
    </row>
    <row r="16" spans="1:7" x14ac:dyDescent="0.25">
      <c r="A16" s="49">
        <v>10</v>
      </c>
      <c r="B16" s="53" t="s">
        <v>385</v>
      </c>
      <c r="C16" s="49" t="s">
        <v>43</v>
      </c>
      <c r="D16" s="53">
        <v>60</v>
      </c>
      <c r="E16" s="49">
        <v>8</v>
      </c>
      <c r="F16" s="64"/>
      <c r="G16" s="52">
        <f t="shared" si="0"/>
        <v>0</v>
      </c>
    </row>
    <row r="17" spans="1:7" x14ac:dyDescent="0.25">
      <c r="A17" s="49">
        <v>11</v>
      </c>
      <c r="B17" s="53" t="s">
        <v>417</v>
      </c>
      <c r="C17" s="49" t="s">
        <v>43</v>
      </c>
      <c r="D17" s="53">
        <v>60</v>
      </c>
      <c r="E17" s="49">
        <v>3</v>
      </c>
      <c r="F17" s="64"/>
      <c r="G17" s="52">
        <f t="shared" si="0"/>
        <v>0</v>
      </c>
    </row>
    <row r="18" spans="1:7" x14ac:dyDescent="0.25">
      <c r="A18" s="45"/>
      <c r="B18" s="10" t="s">
        <v>312</v>
      </c>
      <c r="C18" s="49"/>
      <c r="D18" s="53"/>
      <c r="E18" s="49"/>
      <c r="F18" s="64"/>
      <c r="G18" s="52"/>
    </row>
    <row r="19" spans="1:7" x14ac:dyDescent="0.25">
      <c r="A19" s="49">
        <v>12</v>
      </c>
      <c r="B19" s="53" t="s">
        <v>386</v>
      </c>
      <c r="C19" s="49" t="s">
        <v>43</v>
      </c>
      <c r="D19" s="53">
        <v>250</v>
      </c>
      <c r="E19" s="49">
        <v>8</v>
      </c>
      <c r="F19" s="64"/>
      <c r="G19" s="52">
        <f t="shared" ref="G19:G55" si="1">F19*D19*E19</f>
        <v>0</v>
      </c>
    </row>
    <row r="20" spans="1:7" x14ac:dyDescent="0.25">
      <c r="A20" s="49">
        <v>13</v>
      </c>
      <c r="B20" s="53" t="s">
        <v>418</v>
      </c>
      <c r="C20" s="49" t="s">
        <v>43</v>
      </c>
      <c r="D20" s="53">
        <v>250</v>
      </c>
      <c r="E20" s="49">
        <v>3</v>
      </c>
      <c r="F20" s="64"/>
      <c r="G20" s="52">
        <f t="shared" si="1"/>
        <v>0</v>
      </c>
    </row>
    <row r="21" spans="1:7" x14ac:dyDescent="0.25">
      <c r="A21" s="49">
        <v>14</v>
      </c>
      <c r="B21" s="53" t="s">
        <v>387</v>
      </c>
      <c r="C21" s="49" t="s">
        <v>43</v>
      </c>
      <c r="D21" s="53">
        <v>200</v>
      </c>
      <c r="E21" s="49">
        <v>8</v>
      </c>
      <c r="F21" s="64"/>
      <c r="G21" s="52">
        <f t="shared" si="1"/>
        <v>0</v>
      </c>
    </row>
    <row r="22" spans="1:7" x14ac:dyDescent="0.25">
      <c r="A22" s="49">
        <v>15</v>
      </c>
      <c r="B22" s="53" t="s">
        <v>419</v>
      </c>
      <c r="C22" s="49" t="s">
        <v>43</v>
      </c>
      <c r="D22" s="53">
        <v>200</v>
      </c>
      <c r="E22" s="49">
        <v>3</v>
      </c>
      <c r="F22" s="64"/>
      <c r="G22" s="52">
        <f t="shared" si="1"/>
        <v>0</v>
      </c>
    </row>
    <row r="23" spans="1:7" x14ac:dyDescent="0.25">
      <c r="A23" s="49">
        <v>16</v>
      </c>
      <c r="B23" s="53" t="s">
        <v>388</v>
      </c>
      <c r="C23" s="49" t="s">
        <v>43</v>
      </c>
      <c r="D23" s="53">
        <v>180</v>
      </c>
      <c r="E23" s="49">
        <v>8</v>
      </c>
      <c r="F23" s="64"/>
      <c r="G23" s="52">
        <f t="shared" si="1"/>
        <v>0</v>
      </c>
    </row>
    <row r="24" spans="1:7" x14ac:dyDescent="0.25">
      <c r="A24" s="49">
        <v>17</v>
      </c>
      <c r="B24" s="53" t="s">
        <v>420</v>
      </c>
      <c r="C24" s="49" t="s">
        <v>43</v>
      </c>
      <c r="D24" s="53">
        <v>180</v>
      </c>
      <c r="E24" s="49">
        <v>3</v>
      </c>
      <c r="F24" s="64"/>
      <c r="G24" s="52">
        <f t="shared" si="1"/>
        <v>0</v>
      </c>
    </row>
    <row r="25" spans="1:7" x14ac:dyDescent="0.25">
      <c r="A25" s="49">
        <v>18</v>
      </c>
      <c r="B25" s="53" t="s">
        <v>389</v>
      </c>
      <c r="C25" s="49" t="s">
        <v>43</v>
      </c>
      <c r="D25" s="53">
        <v>115</v>
      </c>
      <c r="E25" s="49">
        <v>8</v>
      </c>
      <c r="F25" s="64"/>
      <c r="G25" s="52">
        <f t="shared" si="1"/>
        <v>0</v>
      </c>
    </row>
    <row r="26" spans="1:7" x14ac:dyDescent="0.25">
      <c r="A26" s="49">
        <v>19</v>
      </c>
      <c r="B26" s="53" t="s">
        <v>421</v>
      </c>
      <c r="C26" s="49" t="s">
        <v>43</v>
      </c>
      <c r="D26" s="53">
        <v>115</v>
      </c>
      <c r="E26" s="49">
        <v>3</v>
      </c>
      <c r="F26" s="64"/>
      <c r="G26" s="52">
        <f t="shared" si="1"/>
        <v>0</v>
      </c>
    </row>
    <row r="27" spans="1:7" x14ac:dyDescent="0.25">
      <c r="A27" s="49">
        <v>20</v>
      </c>
      <c r="B27" s="53" t="s">
        <v>390</v>
      </c>
      <c r="C27" s="49" t="s">
        <v>43</v>
      </c>
      <c r="D27" s="53">
        <v>115</v>
      </c>
      <c r="E27" s="49">
        <v>8</v>
      </c>
      <c r="F27" s="64"/>
      <c r="G27" s="52">
        <f t="shared" si="1"/>
        <v>0</v>
      </c>
    </row>
    <row r="28" spans="1:7" x14ac:dyDescent="0.25">
      <c r="A28" s="49">
        <v>21</v>
      </c>
      <c r="B28" s="53" t="s">
        <v>422</v>
      </c>
      <c r="C28" s="49" t="s">
        <v>43</v>
      </c>
      <c r="D28" s="53">
        <v>115</v>
      </c>
      <c r="E28" s="49">
        <v>3</v>
      </c>
      <c r="F28" s="64"/>
      <c r="G28" s="52">
        <f t="shared" si="1"/>
        <v>0</v>
      </c>
    </row>
    <row r="29" spans="1:7" x14ac:dyDescent="0.25">
      <c r="A29" s="49">
        <v>22</v>
      </c>
      <c r="B29" s="53" t="s">
        <v>391</v>
      </c>
      <c r="C29" s="49" t="s">
        <v>43</v>
      </c>
      <c r="D29" s="53">
        <v>60</v>
      </c>
      <c r="E29" s="49">
        <v>8</v>
      </c>
      <c r="F29" s="64"/>
      <c r="G29" s="52">
        <f t="shared" si="1"/>
        <v>0</v>
      </c>
    </row>
    <row r="30" spans="1:7" x14ac:dyDescent="0.25">
      <c r="A30" s="49">
        <v>23</v>
      </c>
      <c r="B30" s="53" t="s">
        <v>423</v>
      </c>
      <c r="C30" s="49" t="s">
        <v>43</v>
      </c>
      <c r="D30" s="53">
        <v>60</v>
      </c>
      <c r="E30" s="49">
        <v>3</v>
      </c>
      <c r="F30" s="64"/>
      <c r="G30" s="52">
        <f t="shared" si="1"/>
        <v>0</v>
      </c>
    </row>
    <row r="31" spans="1:7" x14ac:dyDescent="0.25">
      <c r="A31" s="49">
        <v>24</v>
      </c>
      <c r="B31" s="53" t="s">
        <v>392</v>
      </c>
      <c r="C31" s="49" t="s">
        <v>43</v>
      </c>
      <c r="D31" s="53">
        <v>370</v>
      </c>
      <c r="E31" s="49">
        <v>11</v>
      </c>
      <c r="F31" s="64"/>
      <c r="G31" s="52">
        <f t="shared" si="1"/>
        <v>0</v>
      </c>
    </row>
    <row r="32" spans="1:7" x14ac:dyDescent="0.25">
      <c r="A32" s="49">
        <v>25</v>
      </c>
      <c r="B32" s="53" t="s">
        <v>393</v>
      </c>
      <c r="C32" s="49" t="s">
        <v>43</v>
      </c>
      <c r="D32" s="61">
        <v>370</v>
      </c>
      <c r="E32" s="49">
        <v>8</v>
      </c>
      <c r="F32" s="64"/>
      <c r="G32" s="52">
        <f t="shared" si="1"/>
        <v>0</v>
      </c>
    </row>
    <row r="33" spans="1:7" x14ac:dyDescent="0.25">
      <c r="A33" s="49">
        <v>26</v>
      </c>
      <c r="B33" s="53" t="s">
        <v>424</v>
      </c>
      <c r="C33" s="49" t="s">
        <v>43</v>
      </c>
      <c r="D33" s="61">
        <v>370</v>
      </c>
      <c r="E33" s="49">
        <v>3</v>
      </c>
      <c r="F33" s="64"/>
      <c r="G33" s="52">
        <f t="shared" si="1"/>
        <v>0</v>
      </c>
    </row>
    <row r="34" spans="1:7" x14ac:dyDescent="0.25">
      <c r="A34" s="49">
        <v>27</v>
      </c>
      <c r="B34" s="53" t="s">
        <v>394</v>
      </c>
      <c r="C34" s="49" t="s">
        <v>43</v>
      </c>
      <c r="D34" s="61">
        <v>370</v>
      </c>
      <c r="E34" s="49">
        <v>8</v>
      </c>
      <c r="F34" s="64"/>
      <c r="G34" s="52">
        <f t="shared" si="1"/>
        <v>0</v>
      </c>
    </row>
    <row r="35" spans="1:7" x14ac:dyDescent="0.25">
      <c r="A35" s="49">
        <v>28</v>
      </c>
      <c r="B35" s="53" t="s">
        <v>425</v>
      </c>
      <c r="C35" s="49" t="s">
        <v>43</v>
      </c>
      <c r="D35" s="61">
        <v>370</v>
      </c>
      <c r="E35" s="49">
        <v>3</v>
      </c>
      <c r="F35" s="64"/>
      <c r="G35" s="52">
        <f t="shared" si="1"/>
        <v>0</v>
      </c>
    </row>
    <row r="36" spans="1:7" x14ac:dyDescent="0.25">
      <c r="A36" s="49">
        <v>29</v>
      </c>
      <c r="B36" s="53" t="s">
        <v>395</v>
      </c>
      <c r="C36" s="49" t="s">
        <v>43</v>
      </c>
      <c r="D36" s="53">
        <v>200</v>
      </c>
      <c r="E36" s="49">
        <v>8</v>
      </c>
      <c r="F36" s="64"/>
      <c r="G36" s="52">
        <f t="shared" si="1"/>
        <v>0</v>
      </c>
    </row>
    <row r="37" spans="1:7" x14ac:dyDescent="0.25">
      <c r="A37" s="49">
        <v>30</v>
      </c>
      <c r="B37" s="53" t="s">
        <v>426</v>
      </c>
      <c r="C37" s="49" t="s">
        <v>43</v>
      </c>
      <c r="D37" s="53">
        <v>200</v>
      </c>
      <c r="E37" s="49">
        <v>3</v>
      </c>
      <c r="F37" s="64"/>
      <c r="G37" s="52">
        <f t="shared" si="1"/>
        <v>0</v>
      </c>
    </row>
    <row r="38" spans="1:7" x14ac:dyDescent="0.25">
      <c r="A38" s="49">
        <v>31</v>
      </c>
      <c r="B38" s="53" t="s">
        <v>396</v>
      </c>
      <c r="C38" s="49" t="s">
        <v>43</v>
      </c>
      <c r="D38" s="53">
        <v>60</v>
      </c>
      <c r="E38" s="49">
        <v>8</v>
      </c>
      <c r="F38" s="64"/>
      <c r="G38" s="52">
        <f t="shared" si="1"/>
        <v>0</v>
      </c>
    </row>
    <row r="39" spans="1:7" x14ac:dyDescent="0.25">
      <c r="A39" s="49">
        <v>32</v>
      </c>
      <c r="B39" s="53" t="s">
        <v>427</v>
      </c>
      <c r="C39" s="49" t="s">
        <v>43</v>
      </c>
      <c r="D39" s="53">
        <v>60</v>
      </c>
      <c r="E39" s="49">
        <v>3</v>
      </c>
      <c r="F39" s="64"/>
      <c r="G39" s="52">
        <f t="shared" si="1"/>
        <v>0</v>
      </c>
    </row>
    <row r="40" spans="1:7" x14ac:dyDescent="0.25">
      <c r="A40" s="49">
        <v>33</v>
      </c>
      <c r="B40" s="53" t="s">
        <v>397</v>
      </c>
      <c r="C40" s="49" t="s">
        <v>43</v>
      </c>
      <c r="D40" s="53">
        <v>200</v>
      </c>
      <c r="E40" s="49">
        <v>8</v>
      </c>
      <c r="F40" s="64"/>
      <c r="G40" s="52">
        <f t="shared" si="1"/>
        <v>0</v>
      </c>
    </row>
    <row r="41" spans="1:7" x14ac:dyDescent="0.25">
      <c r="A41" s="49">
        <v>34</v>
      </c>
      <c r="B41" s="53" t="s">
        <v>428</v>
      </c>
      <c r="C41" s="49" t="s">
        <v>43</v>
      </c>
      <c r="D41" s="53">
        <v>200</v>
      </c>
      <c r="E41" s="49">
        <v>3</v>
      </c>
      <c r="F41" s="64"/>
      <c r="G41" s="52">
        <f t="shared" si="1"/>
        <v>0</v>
      </c>
    </row>
    <row r="42" spans="1:7" x14ac:dyDescent="0.25">
      <c r="A42" s="49">
        <v>35</v>
      </c>
      <c r="B42" s="53" t="s">
        <v>398</v>
      </c>
      <c r="C42" s="49" t="s">
        <v>43</v>
      </c>
      <c r="D42" s="53">
        <v>150</v>
      </c>
      <c r="E42" s="49">
        <v>8</v>
      </c>
      <c r="F42" s="64"/>
      <c r="G42" s="52">
        <f t="shared" si="1"/>
        <v>0</v>
      </c>
    </row>
    <row r="43" spans="1:7" x14ac:dyDescent="0.25">
      <c r="A43" s="49">
        <v>36</v>
      </c>
      <c r="B43" s="53" t="s">
        <v>429</v>
      </c>
      <c r="C43" s="49" t="s">
        <v>43</v>
      </c>
      <c r="D43" s="53">
        <v>150</v>
      </c>
      <c r="E43" s="49">
        <v>3</v>
      </c>
      <c r="F43" s="64"/>
      <c r="G43" s="52">
        <f t="shared" si="1"/>
        <v>0</v>
      </c>
    </row>
    <row r="44" spans="1:7" x14ac:dyDescent="0.25">
      <c r="A44" s="49">
        <v>37</v>
      </c>
      <c r="B44" s="53" t="s">
        <v>399</v>
      </c>
      <c r="C44" s="49" t="s">
        <v>43</v>
      </c>
      <c r="D44" s="53">
        <v>20</v>
      </c>
      <c r="E44" s="49">
        <v>8</v>
      </c>
      <c r="F44" s="64"/>
      <c r="G44" s="52">
        <f t="shared" si="1"/>
        <v>0</v>
      </c>
    </row>
    <row r="45" spans="1:7" x14ac:dyDescent="0.25">
      <c r="A45" s="49">
        <v>38</v>
      </c>
      <c r="B45" s="53" t="s">
        <v>430</v>
      </c>
      <c r="C45" s="49" t="s">
        <v>43</v>
      </c>
      <c r="D45" s="53">
        <v>20</v>
      </c>
      <c r="E45" s="49">
        <v>3</v>
      </c>
      <c r="F45" s="64"/>
      <c r="G45" s="52">
        <f t="shared" si="1"/>
        <v>0</v>
      </c>
    </row>
    <row r="46" spans="1:7" x14ac:dyDescent="0.25">
      <c r="A46" s="49">
        <v>39</v>
      </c>
      <c r="B46" s="53" t="s">
        <v>400</v>
      </c>
      <c r="C46" s="49" t="s">
        <v>43</v>
      </c>
      <c r="D46" s="53">
        <v>30</v>
      </c>
      <c r="E46" s="49">
        <v>11</v>
      </c>
      <c r="F46" s="64"/>
      <c r="G46" s="52">
        <f t="shared" si="1"/>
        <v>0</v>
      </c>
    </row>
    <row r="47" spans="1:7" x14ac:dyDescent="0.25">
      <c r="A47" s="49">
        <v>40</v>
      </c>
      <c r="B47" s="53" t="s">
        <v>401</v>
      </c>
      <c r="C47" s="49" t="s">
        <v>43</v>
      </c>
      <c r="D47" s="53">
        <v>200</v>
      </c>
      <c r="E47" s="49">
        <v>11</v>
      </c>
      <c r="F47" s="64"/>
      <c r="G47" s="52">
        <f t="shared" si="1"/>
        <v>0</v>
      </c>
    </row>
    <row r="48" spans="1:7" x14ac:dyDescent="0.25">
      <c r="A48" s="49">
        <v>41</v>
      </c>
      <c r="B48" s="53" t="s">
        <v>402</v>
      </c>
      <c r="C48" s="49" t="s">
        <v>43</v>
      </c>
      <c r="D48" s="53">
        <v>200</v>
      </c>
      <c r="E48" s="49">
        <v>8</v>
      </c>
      <c r="F48" s="64"/>
      <c r="G48" s="52">
        <f t="shared" si="1"/>
        <v>0</v>
      </c>
    </row>
    <row r="49" spans="1:7" x14ac:dyDescent="0.25">
      <c r="A49" s="49">
        <v>42</v>
      </c>
      <c r="B49" s="53" t="s">
        <v>431</v>
      </c>
      <c r="C49" s="49" t="s">
        <v>43</v>
      </c>
      <c r="D49" s="53">
        <v>200</v>
      </c>
      <c r="E49" s="49">
        <v>3</v>
      </c>
      <c r="F49" s="64"/>
      <c r="G49" s="52">
        <f t="shared" si="1"/>
        <v>0</v>
      </c>
    </row>
    <row r="50" spans="1:7" x14ac:dyDescent="0.25">
      <c r="A50" s="49">
        <v>43</v>
      </c>
      <c r="B50" s="53" t="s">
        <v>403</v>
      </c>
      <c r="C50" s="49" t="s">
        <v>43</v>
      </c>
      <c r="D50" s="53">
        <v>260</v>
      </c>
      <c r="E50" s="49">
        <v>8</v>
      </c>
      <c r="F50" s="64"/>
      <c r="G50" s="52">
        <f t="shared" si="1"/>
        <v>0</v>
      </c>
    </row>
    <row r="51" spans="1:7" x14ac:dyDescent="0.25">
      <c r="A51" s="49">
        <v>44</v>
      </c>
      <c r="B51" s="53" t="s">
        <v>432</v>
      </c>
      <c r="C51" s="49" t="s">
        <v>43</v>
      </c>
      <c r="D51" s="53">
        <v>260</v>
      </c>
      <c r="E51" s="49">
        <v>3</v>
      </c>
      <c r="F51" s="64"/>
      <c r="G51" s="52">
        <f t="shared" si="1"/>
        <v>0</v>
      </c>
    </row>
    <row r="52" spans="1:7" x14ac:dyDescent="0.25">
      <c r="A52" s="49">
        <v>45</v>
      </c>
      <c r="B52" s="53" t="s">
        <v>404</v>
      </c>
      <c r="C52" s="49" t="s">
        <v>43</v>
      </c>
      <c r="D52" s="53">
        <v>40</v>
      </c>
      <c r="E52" s="49">
        <v>8</v>
      </c>
      <c r="F52" s="64"/>
      <c r="G52" s="52">
        <f t="shared" si="1"/>
        <v>0</v>
      </c>
    </row>
    <row r="53" spans="1:7" x14ac:dyDescent="0.25">
      <c r="A53" s="49">
        <v>46</v>
      </c>
      <c r="B53" s="53" t="s">
        <v>433</v>
      </c>
      <c r="C53" s="49" t="s">
        <v>43</v>
      </c>
      <c r="D53" s="53">
        <v>40</v>
      </c>
      <c r="E53" s="49">
        <v>3</v>
      </c>
      <c r="F53" s="64"/>
      <c r="G53" s="52">
        <f t="shared" si="1"/>
        <v>0</v>
      </c>
    </row>
    <row r="54" spans="1:7" x14ac:dyDescent="0.25">
      <c r="A54" s="49">
        <v>47</v>
      </c>
      <c r="B54" s="53" t="s">
        <v>405</v>
      </c>
      <c r="C54" s="49" t="s">
        <v>43</v>
      </c>
      <c r="D54" s="53">
        <v>25</v>
      </c>
      <c r="E54" s="49">
        <v>8</v>
      </c>
      <c r="F54" s="64"/>
      <c r="G54" s="52">
        <f t="shared" si="1"/>
        <v>0</v>
      </c>
    </row>
    <row r="55" spans="1:7" x14ac:dyDescent="0.25">
      <c r="A55" s="49">
        <v>48</v>
      </c>
      <c r="B55" s="53" t="s">
        <v>434</v>
      </c>
      <c r="C55" s="49" t="s">
        <v>43</v>
      </c>
      <c r="D55" s="53">
        <v>25</v>
      </c>
      <c r="E55" s="49">
        <v>3</v>
      </c>
      <c r="F55" s="64"/>
      <c r="G55" s="52">
        <f t="shared" si="1"/>
        <v>0</v>
      </c>
    </row>
    <row r="56" spans="1:7" x14ac:dyDescent="0.25">
      <c r="A56" s="45"/>
      <c r="B56" s="10" t="s">
        <v>354</v>
      </c>
      <c r="C56" s="49"/>
      <c r="D56" s="53"/>
      <c r="E56" s="49"/>
      <c r="F56" s="64"/>
      <c r="G56" s="52"/>
    </row>
    <row r="57" spans="1:7" x14ac:dyDescent="0.25">
      <c r="A57" s="49">
        <v>49</v>
      </c>
      <c r="B57" s="53" t="s">
        <v>406</v>
      </c>
      <c r="C57" s="49" t="s">
        <v>43</v>
      </c>
      <c r="D57" s="53">
        <v>30</v>
      </c>
      <c r="E57" s="49">
        <v>8</v>
      </c>
      <c r="F57" s="64"/>
      <c r="G57" s="52">
        <f t="shared" ref="G57:G69" si="2">F57*D57*E57</f>
        <v>0</v>
      </c>
    </row>
    <row r="58" spans="1:7" x14ac:dyDescent="0.25">
      <c r="A58" s="49">
        <v>50</v>
      </c>
      <c r="B58" s="53" t="s">
        <v>435</v>
      </c>
      <c r="C58" s="49" t="s">
        <v>43</v>
      </c>
      <c r="D58" s="53">
        <v>30</v>
      </c>
      <c r="E58" s="49">
        <v>3</v>
      </c>
      <c r="F58" s="64"/>
      <c r="G58" s="52">
        <f t="shared" si="2"/>
        <v>0</v>
      </c>
    </row>
    <row r="59" spans="1:7" x14ac:dyDescent="0.25">
      <c r="A59" s="49">
        <v>51</v>
      </c>
      <c r="B59" s="53" t="s">
        <v>407</v>
      </c>
      <c r="C59" s="49" t="s">
        <v>43</v>
      </c>
      <c r="D59" s="53">
        <v>300</v>
      </c>
      <c r="E59" s="49">
        <v>8</v>
      </c>
      <c r="F59" s="64"/>
      <c r="G59" s="52">
        <f t="shared" si="2"/>
        <v>0</v>
      </c>
    </row>
    <row r="60" spans="1:7" x14ac:dyDescent="0.25">
      <c r="A60" s="49">
        <v>52</v>
      </c>
      <c r="B60" s="53" t="s">
        <v>436</v>
      </c>
      <c r="C60" s="49" t="s">
        <v>43</v>
      </c>
      <c r="D60" s="53">
        <v>300</v>
      </c>
      <c r="E60" s="49">
        <v>3</v>
      </c>
      <c r="F60" s="64"/>
      <c r="G60" s="52">
        <f t="shared" si="2"/>
        <v>0</v>
      </c>
    </row>
    <row r="61" spans="1:7" x14ac:dyDescent="0.25">
      <c r="A61" s="49">
        <v>53</v>
      </c>
      <c r="B61" s="53" t="s">
        <v>408</v>
      </c>
      <c r="C61" s="49" t="s">
        <v>43</v>
      </c>
      <c r="D61" s="53">
        <v>230</v>
      </c>
      <c r="E61" s="49">
        <v>11</v>
      </c>
      <c r="F61" s="64"/>
      <c r="G61" s="52">
        <f t="shared" si="2"/>
        <v>0</v>
      </c>
    </row>
    <row r="62" spans="1:7" x14ac:dyDescent="0.25">
      <c r="A62" s="49">
        <v>54</v>
      </c>
      <c r="B62" s="53" t="s">
        <v>409</v>
      </c>
      <c r="C62" s="49" t="s">
        <v>43</v>
      </c>
      <c r="D62" s="53">
        <v>40</v>
      </c>
      <c r="E62" s="49">
        <v>8</v>
      </c>
      <c r="F62" s="64"/>
      <c r="G62" s="52">
        <f t="shared" si="2"/>
        <v>0</v>
      </c>
    </row>
    <row r="63" spans="1:7" x14ac:dyDescent="0.25">
      <c r="A63" s="49">
        <v>55</v>
      </c>
      <c r="B63" s="53" t="s">
        <v>437</v>
      </c>
      <c r="C63" s="49" t="s">
        <v>43</v>
      </c>
      <c r="D63" s="53">
        <v>40</v>
      </c>
      <c r="E63" s="49">
        <v>3</v>
      </c>
      <c r="F63" s="64"/>
      <c r="G63" s="52">
        <f t="shared" si="2"/>
        <v>0</v>
      </c>
    </row>
    <row r="64" spans="1:7" x14ac:dyDescent="0.25">
      <c r="A64" s="49">
        <v>56</v>
      </c>
      <c r="B64" s="53" t="s">
        <v>410</v>
      </c>
      <c r="C64" s="49" t="s">
        <v>43</v>
      </c>
      <c r="D64" s="53">
        <v>150</v>
      </c>
      <c r="E64" s="49">
        <v>8</v>
      </c>
      <c r="F64" s="64"/>
      <c r="G64" s="52">
        <f t="shared" si="2"/>
        <v>0</v>
      </c>
    </row>
    <row r="65" spans="1:8" x14ac:dyDescent="0.25">
      <c r="A65" s="49">
        <v>57</v>
      </c>
      <c r="B65" s="53" t="s">
        <v>438</v>
      </c>
      <c r="C65" s="49" t="s">
        <v>43</v>
      </c>
      <c r="D65" s="53">
        <v>150</v>
      </c>
      <c r="E65" s="49">
        <v>3</v>
      </c>
      <c r="F65" s="64"/>
      <c r="G65" s="52">
        <f t="shared" si="2"/>
        <v>0</v>
      </c>
    </row>
    <row r="66" spans="1:8" x14ac:dyDescent="0.25">
      <c r="A66" s="49">
        <v>58</v>
      </c>
      <c r="B66" s="53" t="s">
        <v>411</v>
      </c>
      <c r="C66" s="49" t="s">
        <v>43</v>
      </c>
      <c r="D66" s="53">
        <v>100</v>
      </c>
      <c r="E66" s="49">
        <v>8</v>
      </c>
      <c r="F66" s="64"/>
      <c r="G66" s="52">
        <f t="shared" si="2"/>
        <v>0</v>
      </c>
    </row>
    <row r="67" spans="1:8" x14ac:dyDescent="0.25">
      <c r="A67" s="49">
        <v>59</v>
      </c>
      <c r="B67" s="53" t="s">
        <v>439</v>
      </c>
      <c r="C67" s="49" t="s">
        <v>43</v>
      </c>
      <c r="D67" s="53">
        <v>100</v>
      </c>
      <c r="E67" s="49">
        <v>3</v>
      </c>
      <c r="F67" s="64"/>
      <c r="G67" s="52">
        <f t="shared" si="2"/>
        <v>0</v>
      </c>
    </row>
    <row r="68" spans="1:8" x14ac:dyDescent="0.25">
      <c r="A68" s="49">
        <v>60</v>
      </c>
      <c r="B68" s="53" t="s">
        <v>412</v>
      </c>
      <c r="C68" s="49" t="s">
        <v>43</v>
      </c>
      <c r="D68" s="53">
        <v>140</v>
      </c>
      <c r="E68" s="49">
        <v>8</v>
      </c>
      <c r="F68" s="64"/>
      <c r="G68" s="52">
        <f t="shared" si="2"/>
        <v>0</v>
      </c>
    </row>
    <row r="69" spans="1:8" x14ac:dyDescent="0.25">
      <c r="A69" s="49">
        <v>61</v>
      </c>
      <c r="B69" s="53" t="s">
        <v>440</v>
      </c>
      <c r="C69" s="49" t="s">
        <v>43</v>
      </c>
      <c r="D69" s="53">
        <v>140</v>
      </c>
      <c r="E69" s="49">
        <v>3</v>
      </c>
      <c r="F69" s="64"/>
      <c r="G69" s="52">
        <f t="shared" si="2"/>
        <v>0</v>
      </c>
    </row>
    <row r="70" spans="1:8" x14ac:dyDescent="0.25">
      <c r="A70" s="13"/>
      <c r="B70" s="10" t="s">
        <v>40</v>
      </c>
      <c r="C70" s="10"/>
      <c r="D70" s="10"/>
      <c r="E70" s="10"/>
      <c r="F70" s="10"/>
      <c r="G70" s="14">
        <f>SUM(G7:G17,G19:G55,G57:G69)</f>
        <v>0</v>
      </c>
    </row>
    <row r="71" spans="1:8" x14ac:dyDescent="0.25">
      <c r="H71" s="58"/>
    </row>
    <row r="73" spans="1:8" x14ac:dyDescent="0.25">
      <c r="B73" s="53" t="s">
        <v>53</v>
      </c>
      <c r="C73" s="52">
        <f>G70</f>
        <v>0</v>
      </c>
    </row>
    <row r="74" spans="1:8" x14ac:dyDescent="0.25">
      <c r="B74" s="56"/>
      <c r="C74" s="57"/>
    </row>
    <row r="75" spans="1:8" x14ac:dyDescent="0.25">
      <c r="C75" s="58"/>
    </row>
    <row r="78" spans="1:8" x14ac:dyDescent="0.25">
      <c r="B78" s="50" t="s">
        <v>49</v>
      </c>
      <c r="E78" s="50" t="s">
        <v>87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503A-C031-4F15-A82E-E06146C378A7}">
  <dimension ref="A1:H101"/>
  <sheetViews>
    <sheetView topLeftCell="A56" workbookViewId="0">
      <selection activeCell="G93" sqref="G93"/>
    </sheetView>
  </sheetViews>
  <sheetFormatPr defaultRowHeight="15" x14ac:dyDescent="0.25"/>
  <cols>
    <col min="2" max="2" width="66.85546875" customWidth="1"/>
    <col min="4" max="4" width="8" bestFit="1" customWidth="1"/>
    <col min="5" max="5" width="20.85546875" customWidth="1"/>
    <col min="6" max="6" width="14" customWidth="1"/>
    <col min="7" max="7" width="23.7109375" customWidth="1"/>
    <col min="8" max="8" width="10.5703125" bestFit="1" customWidth="1"/>
    <col min="11" max="11" width="9" bestFit="1" customWidth="1"/>
    <col min="12" max="12" width="41.7109375" bestFit="1" customWidth="1"/>
    <col min="13" max="13" width="3.7109375" bestFit="1" customWidth="1"/>
    <col min="14" max="14" width="4" bestFit="1" customWidth="1"/>
    <col min="15" max="15" width="2" bestFit="1" customWidth="1"/>
    <col min="16" max="16" width="6" bestFit="1" customWidth="1"/>
    <col min="17" max="17" width="9.5703125" bestFit="1" customWidth="1"/>
  </cols>
  <sheetData>
    <row r="1" spans="1:8" x14ac:dyDescent="0.25">
      <c r="B1" t="s">
        <v>113</v>
      </c>
    </row>
    <row r="2" spans="1:8" x14ac:dyDescent="0.25">
      <c r="B2" t="s">
        <v>205</v>
      </c>
    </row>
    <row r="3" spans="1:8" x14ac:dyDescent="0.25">
      <c r="B3" s="6" t="s">
        <v>156</v>
      </c>
    </row>
    <row r="5" spans="1:8" ht="60" x14ac:dyDescent="0.25">
      <c r="A5" s="19" t="s">
        <v>39</v>
      </c>
      <c r="B5" s="19" t="s">
        <v>114</v>
      </c>
      <c r="C5" s="20" t="s">
        <v>41</v>
      </c>
      <c r="D5" s="20" t="s">
        <v>51</v>
      </c>
      <c r="E5" s="20" t="s">
        <v>50</v>
      </c>
      <c r="F5" s="20" t="s">
        <v>48</v>
      </c>
      <c r="G5" s="20" t="s">
        <v>52</v>
      </c>
      <c r="H5" s="50"/>
    </row>
    <row r="6" spans="1:8" x14ac:dyDescent="0.25">
      <c r="A6" s="46"/>
      <c r="B6" s="10" t="s">
        <v>303</v>
      </c>
      <c r="C6" s="49"/>
      <c r="D6" s="53"/>
      <c r="E6" s="49"/>
      <c r="F6" s="64"/>
      <c r="G6" s="52"/>
      <c r="H6" s="50"/>
    </row>
    <row r="7" spans="1:8" x14ac:dyDescent="0.25">
      <c r="A7" s="49">
        <v>1</v>
      </c>
      <c r="B7" s="53" t="s">
        <v>441</v>
      </c>
      <c r="C7" s="49" t="s">
        <v>43</v>
      </c>
      <c r="D7" s="53">
        <v>130</v>
      </c>
      <c r="E7" s="49">
        <v>11</v>
      </c>
      <c r="F7" s="64"/>
      <c r="G7" s="52">
        <f t="shared" ref="G7:G17" si="0">F7*D7*E7</f>
        <v>0</v>
      </c>
      <c r="H7" s="50"/>
    </row>
    <row r="8" spans="1:8" x14ac:dyDescent="0.25">
      <c r="A8" s="49">
        <v>2</v>
      </c>
      <c r="B8" s="53" t="s">
        <v>442</v>
      </c>
      <c r="C8" s="49" t="s">
        <v>43</v>
      </c>
      <c r="D8" s="53">
        <v>50</v>
      </c>
      <c r="E8" s="49">
        <v>8</v>
      </c>
      <c r="F8" s="64"/>
      <c r="G8" s="52">
        <f t="shared" si="0"/>
        <v>0</v>
      </c>
      <c r="H8" s="50"/>
    </row>
    <row r="9" spans="1:8" x14ac:dyDescent="0.25">
      <c r="A9" s="49">
        <v>3</v>
      </c>
      <c r="B9" s="53" t="s">
        <v>486</v>
      </c>
      <c r="C9" s="49" t="s">
        <v>43</v>
      </c>
      <c r="D9" s="53">
        <v>50</v>
      </c>
      <c r="E9" s="49">
        <v>3</v>
      </c>
      <c r="F9" s="64"/>
      <c r="G9" s="52">
        <f t="shared" si="0"/>
        <v>0</v>
      </c>
      <c r="H9" s="50"/>
    </row>
    <row r="10" spans="1:8" x14ac:dyDescent="0.25">
      <c r="A10" s="49">
        <v>4</v>
      </c>
      <c r="B10" s="53" t="s">
        <v>443</v>
      </c>
      <c r="C10" s="49" t="s">
        <v>43</v>
      </c>
      <c r="D10" s="53">
        <v>30</v>
      </c>
      <c r="E10" s="49">
        <v>8</v>
      </c>
      <c r="F10" s="64"/>
      <c r="G10" s="52">
        <f t="shared" si="0"/>
        <v>0</v>
      </c>
      <c r="H10" s="50"/>
    </row>
    <row r="11" spans="1:8" x14ac:dyDescent="0.25">
      <c r="A11" s="49">
        <v>5</v>
      </c>
      <c r="B11" s="53" t="s">
        <v>487</v>
      </c>
      <c r="C11" s="49" t="s">
        <v>43</v>
      </c>
      <c r="D11" s="53">
        <v>30</v>
      </c>
      <c r="E11" s="49">
        <v>3</v>
      </c>
      <c r="F11" s="64"/>
      <c r="G11" s="52">
        <f t="shared" si="0"/>
        <v>0</v>
      </c>
      <c r="H11" s="50"/>
    </row>
    <row r="12" spans="1:8" x14ac:dyDescent="0.25">
      <c r="A12" s="49">
        <v>6</v>
      </c>
      <c r="B12" s="53" t="s">
        <v>444</v>
      </c>
      <c r="C12" s="49" t="s">
        <v>43</v>
      </c>
      <c r="D12" s="53">
        <v>20</v>
      </c>
      <c r="E12" s="49">
        <v>8</v>
      </c>
      <c r="F12" s="64"/>
      <c r="G12" s="52">
        <f t="shared" si="0"/>
        <v>0</v>
      </c>
      <c r="H12" s="50"/>
    </row>
    <row r="13" spans="1:8" x14ac:dyDescent="0.25">
      <c r="A13" s="49">
        <v>7</v>
      </c>
      <c r="B13" s="53" t="s">
        <v>488</v>
      </c>
      <c r="C13" s="49" t="s">
        <v>43</v>
      </c>
      <c r="D13" s="53">
        <v>20</v>
      </c>
      <c r="E13" s="49">
        <v>3</v>
      </c>
      <c r="F13" s="64"/>
      <c r="G13" s="52">
        <f t="shared" si="0"/>
        <v>0</v>
      </c>
      <c r="H13" s="50"/>
    </row>
    <row r="14" spans="1:8" x14ac:dyDescent="0.25">
      <c r="A14" s="49">
        <v>8</v>
      </c>
      <c r="B14" s="53" t="s">
        <v>445</v>
      </c>
      <c r="C14" s="49" t="s">
        <v>43</v>
      </c>
      <c r="D14" s="53">
        <v>20</v>
      </c>
      <c r="E14" s="49">
        <v>8</v>
      </c>
      <c r="F14" s="64"/>
      <c r="G14" s="52">
        <f t="shared" si="0"/>
        <v>0</v>
      </c>
      <c r="H14" s="50"/>
    </row>
    <row r="15" spans="1:8" x14ac:dyDescent="0.25">
      <c r="A15" s="49">
        <v>9</v>
      </c>
      <c r="B15" s="53" t="s">
        <v>489</v>
      </c>
      <c r="C15" s="49" t="s">
        <v>43</v>
      </c>
      <c r="D15" s="53">
        <v>20</v>
      </c>
      <c r="E15" s="49">
        <v>3</v>
      </c>
      <c r="F15" s="64"/>
      <c r="G15" s="52">
        <f t="shared" si="0"/>
        <v>0</v>
      </c>
      <c r="H15" s="50"/>
    </row>
    <row r="16" spans="1:8" x14ac:dyDescent="0.25">
      <c r="A16" s="49">
        <v>10</v>
      </c>
      <c r="B16" s="53" t="s">
        <v>446</v>
      </c>
      <c r="C16" s="49" t="s">
        <v>43</v>
      </c>
      <c r="D16" s="53">
        <v>60</v>
      </c>
      <c r="E16" s="49">
        <v>8</v>
      </c>
      <c r="F16" s="64"/>
      <c r="G16" s="52">
        <f t="shared" si="0"/>
        <v>0</v>
      </c>
      <c r="H16" s="50"/>
    </row>
    <row r="17" spans="1:8" x14ac:dyDescent="0.25">
      <c r="A17" s="49">
        <v>11</v>
      </c>
      <c r="B17" s="53" t="s">
        <v>490</v>
      </c>
      <c r="C17" s="49" t="s">
        <v>43</v>
      </c>
      <c r="D17" s="53">
        <v>60</v>
      </c>
      <c r="E17" s="49">
        <v>3</v>
      </c>
      <c r="F17" s="64"/>
      <c r="G17" s="52">
        <f t="shared" si="0"/>
        <v>0</v>
      </c>
      <c r="H17" s="50"/>
    </row>
    <row r="18" spans="1:8" x14ac:dyDescent="0.25">
      <c r="A18" s="45"/>
      <c r="B18" s="10" t="s">
        <v>312</v>
      </c>
      <c r="C18" s="49"/>
      <c r="D18" s="53"/>
      <c r="E18" s="49"/>
      <c r="F18" s="64"/>
      <c r="G18" s="52"/>
      <c r="H18" s="50"/>
    </row>
    <row r="19" spans="1:8" x14ac:dyDescent="0.25">
      <c r="A19" s="49">
        <v>12</v>
      </c>
      <c r="B19" s="53" t="s">
        <v>447</v>
      </c>
      <c r="C19" s="49" t="s">
        <v>43</v>
      </c>
      <c r="D19" s="53">
        <v>260</v>
      </c>
      <c r="E19" s="49">
        <v>8</v>
      </c>
      <c r="F19" s="64"/>
      <c r="G19" s="52">
        <f t="shared" ref="G19:G59" si="1">F19*D19*E19</f>
        <v>0</v>
      </c>
      <c r="H19" s="50"/>
    </row>
    <row r="20" spans="1:8" x14ac:dyDescent="0.25">
      <c r="A20" s="49">
        <v>13</v>
      </c>
      <c r="B20" s="53" t="s">
        <v>491</v>
      </c>
      <c r="C20" s="49" t="s">
        <v>43</v>
      </c>
      <c r="D20" s="53">
        <v>260</v>
      </c>
      <c r="E20" s="49">
        <v>3</v>
      </c>
      <c r="F20" s="64"/>
      <c r="G20" s="52">
        <f t="shared" si="1"/>
        <v>0</v>
      </c>
      <c r="H20" s="50"/>
    </row>
    <row r="21" spans="1:8" x14ac:dyDescent="0.25">
      <c r="A21" s="49">
        <v>14</v>
      </c>
      <c r="B21" s="53" t="s">
        <v>448</v>
      </c>
      <c r="C21" s="49" t="s">
        <v>43</v>
      </c>
      <c r="D21" s="53">
        <v>80</v>
      </c>
      <c r="E21" s="49">
        <v>8</v>
      </c>
      <c r="F21" s="64"/>
      <c r="G21" s="52">
        <f t="shared" si="1"/>
        <v>0</v>
      </c>
      <c r="H21" s="50"/>
    </row>
    <row r="22" spans="1:8" x14ac:dyDescent="0.25">
      <c r="A22" s="49">
        <v>15</v>
      </c>
      <c r="B22" s="53" t="s">
        <v>492</v>
      </c>
      <c r="C22" s="49" t="s">
        <v>43</v>
      </c>
      <c r="D22" s="53">
        <v>80</v>
      </c>
      <c r="E22" s="49">
        <v>3</v>
      </c>
      <c r="F22" s="64"/>
      <c r="G22" s="52">
        <f t="shared" si="1"/>
        <v>0</v>
      </c>
      <c r="H22" s="50"/>
    </row>
    <row r="23" spans="1:8" x14ac:dyDescent="0.25">
      <c r="A23" s="49">
        <v>16</v>
      </c>
      <c r="B23" s="53" t="s">
        <v>449</v>
      </c>
      <c r="C23" s="49" t="s">
        <v>43</v>
      </c>
      <c r="D23" s="53">
        <v>200</v>
      </c>
      <c r="E23" s="49">
        <v>8</v>
      </c>
      <c r="F23" s="64"/>
      <c r="G23" s="52">
        <f t="shared" si="1"/>
        <v>0</v>
      </c>
      <c r="H23" s="50"/>
    </row>
    <row r="24" spans="1:8" x14ac:dyDescent="0.25">
      <c r="A24" s="49">
        <v>17</v>
      </c>
      <c r="B24" s="53" t="s">
        <v>493</v>
      </c>
      <c r="C24" s="49" t="s">
        <v>43</v>
      </c>
      <c r="D24" s="53">
        <v>200</v>
      </c>
      <c r="E24" s="49">
        <v>3</v>
      </c>
      <c r="F24" s="64"/>
      <c r="G24" s="52">
        <f t="shared" si="1"/>
        <v>0</v>
      </c>
      <c r="H24" s="50"/>
    </row>
    <row r="25" spans="1:8" x14ac:dyDescent="0.25">
      <c r="A25" s="49">
        <v>18</v>
      </c>
      <c r="B25" s="53" t="s">
        <v>450</v>
      </c>
      <c r="C25" s="49" t="s">
        <v>43</v>
      </c>
      <c r="D25" s="53">
        <v>160</v>
      </c>
      <c r="E25" s="49">
        <v>11</v>
      </c>
      <c r="F25" s="64"/>
      <c r="G25" s="52">
        <f t="shared" si="1"/>
        <v>0</v>
      </c>
      <c r="H25" s="50"/>
    </row>
    <row r="26" spans="1:8" x14ac:dyDescent="0.25">
      <c r="A26" s="49">
        <v>19</v>
      </c>
      <c r="B26" s="53" t="s">
        <v>451</v>
      </c>
      <c r="C26" s="49" t="s">
        <v>43</v>
      </c>
      <c r="D26" s="53">
        <v>120</v>
      </c>
      <c r="E26" s="49">
        <v>11</v>
      </c>
      <c r="F26" s="64"/>
      <c r="G26" s="52">
        <f t="shared" si="1"/>
        <v>0</v>
      </c>
      <c r="H26" s="50"/>
    </row>
    <row r="27" spans="1:8" x14ac:dyDescent="0.25">
      <c r="A27" s="49">
        <v>20</v>
      </c>
      <c r="B27" s="53" t="s">
        <v>452</v>
      </c>
      <c r="C27" s="49" t="s">
        <v>43</v>
      </c>
      <c r="D27" s="53">
        <v>190</v>
      </c>
      <c r="E27" s="49">
        <v>8</v>
      </c>
      <c r="F27" s="64"/>
      <c r="G27" s="52">
        <f t="shared" si="1"/>
        <v>0</v>
      </c>
      <c r="H27" s="50"/>
    </row>
    <row r="28" spans="1:8" x14ac:dyDescent="0.25">
      <c r="A28" s="49">
        <v>21</v>
      </c>
      <c r="B28" s="53" t="s">
        <v>494</v>
      </c>
      <c r="C28" s="49" t="s">
        <v>43</v>
      </c>
      <c r="D28" s="53">
        <v>190</v>
      </c>
      <c r="E28" s="49">
        <v>3</v>
      </c>
      <c r="F28" s="64"/>
      <c r="G28" s="52">
        <f t="shared" si="1"/>
        <v>0</v>
      </c>
      <c r="H28" s="50"/>
    </row>
    <row r="29" spans="1:8" x14ac:dyDescent="0.25">
      <c r="A29" s="49">
        <v>22</v>
      </c>
      <c r="B29" s="53" t="s">
        <v>453</v>
      </c>
      <c r="C29" s="49" t="s">
        <v>43</v>
      </c>
      <c r="D29" s="53">
        <v>40</v>
      </c>
      <c r="E29" s="49">
        <v>8</v>
      </c>
      <c r="F29" s="64"/>
      <c r="G29" s="52">
        <f t="shared" si="1"/>
        <v>0</v>
      </c>
      <c r="H29" s="50"/>
    </row>
    <row r="30" spans="1:8" x14ac:dyDescent="0.25">
      <c r="A30" s="49">
        <v>23</v>
      </c>
      <c r="B30" s="53" t="s">
        <v>495</v>
      </c>
      <c r="C30" s="49" t="s">
        <v>43</v>
      </c>
      <c r="D30" s="53">
        <v>40</v>
      </c>
      <c r="E30" s="49">
        <v>3</v>
      </c>
      <c r="F30" s="64"/>
      <c r="G30" s="52">
        <f t="shared" si="1"/>
        <v>0</v>
      </c>
      <c r="H30" s="50"/>
    </row>
    <row r="31" spans="1:8" x14ac:dyDescent="0.25">
      <c r="A31" s="49">
        <v>24</v>
      </c>
      <c r="B31" s="53" t="s">
        <v>454</v>
      </c>
      <c r="C31" s="49" t="s">
        <v>43</v>
      </c>
      <c r="D31" s="53">
        <v>140</v>
      </c>
      <c r="E31" s="49">
        <v>8</v>
      </c>
      <c r="F31" s="64"/>
      <c r="G31" s="52">
        <f t="shared" si="1"/>
        <v>0</v>
      </c>
      <c r="H31" s="50"/>
    </row>
    <row r="32" spans="1:8" x14ac:dyDescent="0.25">
      <c r="A32" s="49">
        <v>25</v>
      </c>
      <c r="B32" s="53" t="s">
        <v>496</v>
      </c>
      <c r="C32" s="49" t="s">
        <v>43</v>
      </c>
      <c r="D32" s="53">
        <v>140</v>
      </c>
      <c r="E32" s="49">
        <v>3</v>
      </c>
      <c r="F32" s="64"/>
      <c r="G32" s="52">
        <f t="shared" si="1"/>
        <v>0</v>
      </c>
      <c r="H32" s="50"/>
    </row>
    <row r="33" spans="1:8" x14ac:dyDescent="0.25">
      <c r="A33" s="49">
        <v>26</v>
      </c>
      <c r="B33" s="53" t="s">
        <v>455</v>
      </c>
      <c r="C33" s="49" t="s">
        <v>43</v>
      </c>
      <c r="D33" s="53">
        <v>160</v>
      </c>
      <c r="E33" s="49">
        <v>8</v>
      </c>
      <c r="F33" s="64"/>
      <c r="G33" s="52">
        <f t="shared" si="1"/>
        <v>0</v>
      </c>
      <c r="H33" s="50"/>
    </row>
    <row r="34" spans="1:8" x14ac:dyDescent="0.25">
      <c r="A34" s="49">
        <v>27</v>
      </c>
      <c r="B34" s="53" t="s">
        <v>497</v>
      </c>
      <c r="C34" s="49" t="s">
        <v>43</v>
      </c>
      <c r="D34" s="53">
        <v>160</v>
      </c>
      <c r="E34" s="49">
        <v>3</v>
      </c>
      <c r="F34" s="64"/>
      <c r="G34" s="52">
        <f t="shared" si="1"/>
        <v>0</v>
      </c>
      <c r="H34" s="50"/>
    </row>
    <row r="35" spans="1:8" x14ac:dyDescent="0.25">
      <c r="A35" s="49">
        <v>28</v>
      </c>
      <c r="B35" s="53" t="s">
        <v>456</v>
      </c>
      <c r="C35" s="49" t="s">
        <v>43</v>
      </c>
      <c r="D35" s="53">
        <v>30</v>
      </c>
      <c r="E35" s="49">
        <v>8</v>
      </c>
      <c r="F35" s="64"/>
      <c r="G35" s="52">
        <f t="shared" si="1"/>
        <v>0</v>
      </c>
      <c r="H35" s="50"/>
    </row>
    <row r="36" spans="1:8" x14ac:dyDescent="0.25">
      <c r="A36" s="49">
        <v>29</v>
      </c>
      <c r="B36" s="53" t="s">
        <v>498</v>
      </c>
      <c r="C36" s="49" t="s">
        <v>43</v>
      </c>
      <c r="D36" s="53">
        <v>30</v>
      </c>
      <c r="E36" s="49">
        <v>3</v>
      </c>
      <c r="F36" s="64"/>
      <c r="G36" s="52">
        <f t="shared" si="1"/>
        <v>0</v>
      </c>
      <c r="H36" s="50"/>
    </row>
    <row r="37" spans="1:8" x14ac:dyDescent="0.25">
      <c r="A37" s="49">
        <v>30</v>
      </c>
      <c r="B37" s="53" t="s">
        <v>457</v>
      </c>
      <c r="C37" s="49" t="s">
        <v>43</v>
      </c>
      <c r="D37" s="53">
        <v>80</v>
      </c>
      <c r="E37" s="49">
        <v>8</v>
      </c>
      <c r="F37" s="64"/>
      <c r="G37" s="52">
        <f t="shared" si="1"/>
        <v>0</v>
      </c>
      <c r="H37" s="50"/>
    </row>
    <row r="38" spans="1:8" x14ac:dyDescent="0.25">
      <c r="A38" s="49">
        <v>31</v>
      </c>
      <c r="B38" s="53" t="s">
        <v>499</v>
      </c>
      <c r="C38" s="49" t="s">
        <v>43</v>
      </c>
      <c r="D38" s="53">
        <v>80</v>
      </c>
      <c r="E38" s="49">
        <v>3</v>
      </c>
      <c r="F38" s="64"/>
      <c r="G38" s="52">
        <f t="shared" si="1"/>
        <v>0</v>
      </c>
      <c r="H38" s="50"/>
    </row>
    <row r="39" spans="1:8" x14ac:dyDescent="0.25">
      <c r="A39" s="49">
        <v>32</v>
      </c>
      <c r="B39" s="53" t="s">
        <v>458</v>
      </c>
      <c r="C39" s="49" t="s">
        <v>43</v>
      </c>
      <c r="D39" s="53">
        <v>40</v>
      </c>
      <c r="E39" s="49">
        <v>8</v>
      </c>
      <c r="F39" s="64"/>
      <c r="G39" s="52">
        <f t="shared" si="1"/>
        <v>0</v>
      </c>
      <c r="H39" s="50"/>
    </row>
    <row r="40" spans="1:8" x14ac:dyDescent="0.25">
      <c r="A40" s="49">
        <v>33</v>
      </c>
      <c r="B40" s="53" t="s">
        <v>500</v>
      </c>
      <c r="C40" s="49" t="s">
        <v>43</v>
      </c>
      <c r="D40" s="53">
        <v>40</v>
      </c>
      <c r="E40" s="49">
        <v>3</v>
      </c>
      <c r="F40" s="64"/>
      <c r="G40" s="52">
        <f t="shared" si="1"/>
        <v>0</v>
      </c>
      <c r="H40" s="50"/>
    </row>
    <row r="41" spans="1:8" x14ac:dyDescent="0.25">
      <c r="A41" s="49">
        <v>34</v>
      </c>
      <c r="B41" s="53" t="s">
        <v>459</v>
      </c>
      <c r="C41" s="49" t="s">
        <v>43</v>
      </c>
      <c r="D41" s="53">
        <v>30</v>
      </c>
      <c r="E41" s="49">
        <v>8</v>
      </c>
      <c r="F41" s="64"/>
      <c r="G41" s="52">
        <f t="shared" si="1"/>
        <v>0</v>
      </c>
      <c r="H41" s="50"/>
    </row>
    <row r="42" spans="1:8" x14ac:dyDescent="0.25">
      <c r="A42" s="49">
        <v>35</v>
      </c>
      <c r="B42" s="53" t="s">
        <v>501</v>
      </c>
      <c r="C42" s="49" t="s">
        <v>43</v>
      </c>
      <c r="D42" s="53">
        <v>30</v>
      </c>
      <c r="E42" s="49">
        <v>3</v>
      </c>
      <c r="F42" s="64"/>
      <c r="G42" s="52">
        <f t="shared" si="1"/>
        <v>0</v>
      </c>
      <c r="H42" s="50"/>
    </row>
    <row r="43" spans="1:8" x14ac:dyDescent="0.25">
      <c r="A43" s="49">
        <v>36</v>
      </c>
      <c r="B43" s="53" t="s">
        <v>460</v>
      </c>
      <c r="C43" s="49" t="s">
        <v>43</v>
      </c>
      <c r="D43" s="53">
        <v>130</v>
      </c>
      <c r="E43" s="49">
        <v>8</v>
      </c>
      <c r="F43" s="64"/>
      <c r="G43" s="52">
        <f t="shared" si="1"/>
        <v>0</v>
      </c>
      <c r="H43" s="50"/>
    </row>
    <row r="44" spans="1:8" x14ac:dyDescent="0.25">
      <c r="A44" s="49">
        <v>37</v>
      </c>
      <c r="B44" s="53" t="s">
        <v>502</v>
      </c>
      <c r="C44" s="49" t="s">
        <v>43</v>
      </c>
      <c r="D44" s="53">
        <v>130</v>
      </c>
      <c r="E44" s="49">
        <v>3</v>
      </c>
      <c r="F44" s="64"/>
      <c r="G44" s="52">
        <f t="shared" si="1"/>
        <v>0</v>
      </c>
      <c r="H44" s="50"/>
    </row>
    <row r="45" spans="1:8" x14ac:dyDescent="0.25">
      <c r="A45" s="49">
        <v>38</v>
      </c>
      <c r="B45" s="53" t="s">
        <v>461</v>
      </c>
      <c r="C45" s="49" t="s">
        <v>43</v>
      </c>
      <c r="D45" s="53">
        <v>200</v>
      </c>
      <c r="E45" s="49">
        <v>8</v>
      </c>
      <c r="F45" s="64"/>
      <c r="G45" s="52">
        <f t="shared" si="1"/>
        <v>0</v>
      </c>
      <c r="H45" s="50"/>
    </row>
    <row r="46" spans="1:8" x14ac:dyDescent="0.25">
      <c r="A46" s="49">
        <v>39</v>
      </c>
      <c r="B46" s="53" t="s">
        <v>503</v>
      </c>
      <c r="C46" s="49" t="s">
        <v>43</v>
      </c>
      <c r="D46" s="53">
        <v>200</v>
      </c>
      <c r="E46" s="49">
        <v>3</v>
      </c>
      <c r="F46" s="64"/>
      <c r="G46" s="52">
        <f t="shared" si="1"/>
        <v>0</v>
      </c>
      <c r="H46" s="50"/>
    </row>
    <row r="47" spans="1:8" x14ac:dyDescent="0.25">
      <c r="A47" s="49">
        <v>40</v>
      </c>
      <c r="B47" s="53" t="s">
        <v>462</v>
      </c>
      <c r="C47" s="49" t="s">
        <v>43</v>
      </c>
      <c r="D47" s="53">
        <v>200</v>
      </c>
      <c r="E47" s="49">
        <v>8</v>
      </c>
      <c r="F47" s="64"/>
      <c r="G47" s="52">
        <f t="shared" si="1"/>
        <v>0</v>
      </c>
      <c r="H47" s="50"/>
    </row>
    <row r="48" spans="1:8" x14ac:dyDescent="0.25">
      <c r="A48" s="49">
        <v>41</v>
      </c>
      <c r="B48" s="53" t="s">
        <v>504</v>
      </c>
      <c r="C48" s="49" t="s">
        <v>43</v>
      </c>
      <c r="D48" s="53">
        <v>200</v>
      </c>
      <c r="E48" s="49">
        <v>3</v>
      </c>
      <c r="F48" s="64"/>
      <c r="G48" s="52">
        <f t="shared" si="1"/>
        <v>0</v>
      </c>
      <c r="H48" s="50"/>
    </row>
    <row r="49" spans="1:8" x14ac:dyDescent="0.25">
      <c r="A49" s="49">
        <v>42</v>
      </c>
      <c r="B49" s="53" t="s">
        <v>463</v>
      </c>
      <c r="C49" s="49" t="s">
        <v>43</v>
      </c>
      <c r="D49" s="53">
        <v>80</v>
      </c>
      <c r="E49" s="49">
        <v>11</v>
      </c>
      <c r="F49" s="64"/>
      <c r="G49" s="52">
        <f t="shared" si="1"/>
        <v>0</v>
      </c>
      <c r="H49" s="50"/>
    </row>
    <row r="50" spans="1:8" x14ac:dyDescent="0.25">
      <c r="A50" s="49">
        <v>43</v>
      </c>
      <c r="B50" s="53" t="s">
        <v>464</v>
      </c>
      <c r="C50" s="49" t="s">
        <v>43</v>
      </c>
      <c r="D50" s="53">
        <v>260</v>
      </c>
      <c r="E50" s="49">
        <v>8</v>
      </c>
      <c r="F50" s="64"/>
      <c r="G50" s="52">
        <f t="shared" si="1"/>
        <v>0</v>
      </c>
      <c r="H50" s="50"/>
    </row>
    <row r="51" spans="1:8" x14ac:dyDescent="0.25">
      <c r="A51" s="49">
        <v>44</v>
      </c>
      <c r="B51" s="53" t="s">
        <v>505</v>
      </c>
      <c r="C51" s="49" t="s">
        <v>43</v>
      </c>
      <c r="D51" s="53">
        <v>260</v>
      </c>
      <c r="E51" s="49">
        <v>3</v>
      </c>
      <c r="F51" s="64"/>
      <c r="G51" s="52">
        <f t="shared" si="1"/>
        <v>0</v>
      </c>
      <c r="H51" s="50"/>
    </row>
    <row r="52" spans="1:8" x14ac:dyDescent="0.25">
      <c r="A52" s="49">
        <v>45</v>
      </c>
      <c r="B52" s="53" t="s">
        <v>465</v>
      </c>
      <c r="C52" s="49" t="s">
        <v>43</v>
      </c>
      <c r="D52" s="53">
        <v>100</v>
      </c>
      <c r="E52" s="49">
        <v>8</v>
      </c>
      <c r="F52" s="64"/>
      <c r="G52" s="52">
        <f t="shared" si="1"/>
        <v>0</v>
      </c>
      <c r="H52" s="50"/>
    </row>
    <row r="53" spans="1:8" x14ac:dyDescent="0.25">
      <c r="A53" s="49">
        <v>46</v>
      </c>
      <c r="B53" s="53" t="s">
        <v>506</v>
      </c>
      <c r="C53" s="49" t="s">
        <v>43</v>
      </c>
      <c r="D53" s="53">
        <v>100</v>
      </c>
      <c r="E53" s="49">
        <v>3</v>
      </c>
      <c r="F53" s="64"/>
      <c r="G53" s="52">
        <f t="shared" si="1"/>
        <v>0</v>
      </c>
      <c r="H53" s="50"/>
    </row>
    <row r="54" spans="1:8" x14ac:dyDescent="0.25">
      <c r="A54" s="49">
        <v>47</v>
      </c>
      <c r="B54" s="53" t="s">
        <v>466</v>
      </c>
      <c r="C54" s="49" t="s">
        <v>43</v>
      </c>
      <c r="D54" s="53">
        <v>120</v>
      </c>
      <c r="E54" s="49">
        <v>8</v>
      </c>
      <c r="F54" s="64"/>
      <c r="G54" s="52">
        <f t="shared" si="1"/>
        <v>0</v>
      </c>
      <c r="H54" s="50"/>
    </row>
    <row r="55" spans="1:8" x14ac:dyDescent="0.25">
      <c r="A55" s="49">
        <v>48</v>
      </c>
      <c r="B55" s="53" t="s">
        <v>507</v>
      </c>
      <c r="C55" s="49" t="s">
        <v>43</v>
      </c>
      <c r="D55" s="53">
        <v>120</v>
      </c>
      <c r="E55" s="49">
        <v>3</v>
      </c>
      <c r="F55" s="64"/>
      <c r="G55" s="52">
        <f t="shared" si="1"/>
        <v>0</v>
      </c>
      <c r="H55" s="50"/>
    </row>
    <row r="56" spans="1:8" x14ac:dyDescent="0.25">
      <c r="A56" s="49">
        <v>49</v>
      </c>
      <c r="B56" s="53" t="s">
        <v>467</v>
      </c>
      <c r="C56" s="49" t="s">
        <v>43</v>
      </c>
      <c r="D56" s="53">
        <v>20</v>
      </c>
      <c r="E56" s="49">
        <v>8</v>
      </c>
      <c r="F56" s="64"/>
      <c r="G56" s="52">
        <f t="shared" si="1"/>
        <v>0</v>
      </c>
      <c r="H56" s="50"/>
    </row>
    <row r="57" spans="1:8" x14ac:dyDescent="0.25">
      <c r="A57" s="49">
        <v>50</v>
      </c>
      <c r="B57" s="53" t="s">
        <v>508</v>
      </c>
      <c r="C57" s="49" t="s">
        <v>43</v>
      </c>
      <c r="D57" s="53">
        <v>20</v>
      </c>
      <c r="E57" s="49">
        <v>3</v>
      </c>
      <c r="F57" s="64"/>
      <c r="G57" s="52">
        <f t="shared" si="1"/>
        <v>0</v>
      </c>
      <c r="H57" s="50"/>
    </row>
    <row r="58" spans="1:8" x14ac:dyDescent="0.25">
      <c r="A58" s="49">
        <v>51</v>
      </c>
      <c r="B58" s="53" t="s">
        <v>468</v>
      </c>
      <c r="C58" s="49" t="s">
        <v>43</v>
      </c>
      <c r="D58" s="53">
        <v>150</v>
      </c>
      <c r="E58" s="49">
        <v>8</v>
      </c>
      <c r="F58" s="64"/>
      <c r="G58" s="52">
        <f t="shared" si="1"/>
        <v>0</v>
      </c>
      <c r="H58" s="50"/>
    </row>
    <row r="59" spans="1:8" x14ac:dyDescent="0.25">
      <c r="A59" s="49">
        <v>52</v>
      </c>
      <c r="B59" s="53" t="s">
        <v>509</v>
      </c>
      <c r="C59" s="49" t="s">
        <v>43</v>
      </c>
      <c r="D59" s="53">
        <v>150</v>
      </c>
      <c r="E59" s="49">
        <v>3</v>
      </c>
      <c r="F59" s="64"/>
      <c r="G59" s="52">
        <f t="shared" si="1"/>
        <v>0</v>
      </c>
      <c r="H59" s="50"/>
    </row>
    <row r="60" spans="1:8" x14ac:dyDescent="0.25">
      <c r="A60" s="45"/>
      <c r="B60" s="10" t="s">
        <v>354</v>
      </c>
      <c r="C60" s="49"/>
      <c r="D60" s="53"/>
      <c r="E60" s="49"/>
      <c r="F60" s="64"/>
      <c r="G60" s="52"/>
      <c r="H60" s="50"/>
    </row>
    <row r="61" spans="1:8" x14ac:dyDescent="0.25">
      <c r="A61" s="49">
        <v>53</v>
      </c>
      <c r="B61" s="53" t="s">
        <v>469</v>
      </c>
      <c r="C61" s="49" t="s">
        <v>43</v>
      </c>
      <c r="D61" s="53">
        <v>20</v>
      </c>
      <c r="E61" s="49">
        <v>11</v>
      </c>
      <c r="F61" s="64"/>
      <c r="G61" s="52">
        <f t="shared" ref="G61:G92" si="2">F61*D61*E61</f>
        <v>0</v>
      </c>
      <c r="H61" s="50"/>
    </row>
    <row r="62" spans="1:8" x14ac:dyDescent="0.25">
      <c r="A62" s="49">
        <v>54</v>
      </c>
      <c r="B62" s="53" t="s">
        <v>470</v>
      </c>
      <c r="C62" s="49" t="s">
        <v>43</v>
      </c>
      <c r="D62" s="53">
        <v>160</v>
      </c>
      <c r="E62" s="49">
        <v>8</v>
      </c>
      <c r="F62" s="64"/>
      <c r="G62" s="52">
        <f t="shared" si="2"/>
        <v>0</v>
      </c>
      <c r="H62" s="50"/>
    </row>
    <row r="63" spans="1:8" x14ac:dyDescent="0.25">
      <c r="A63" s="49">
        <v>55</v>
      </c>
      <c r="B63" s="53" t="s">
        <v>510</v>
      </c>
      <c r="C63" s="49" t="s">
        <v>43</v>
      </c>
      <c r="D63" s="53">
        <v>160</v>
      </c>
      <c r="E63" s="49">
        <v>3</v>
      </c>
      <c r="F63" s="64"/>
      <c r="G63" s="52">
        <f t="shared" si="2"/>
        <v>0</v>
      </c>
      <c r="H63" s="50"/>
    </row>
    <row r="64" spans="1:8" x14ac:dyDescent="0.25">
      <c r="A64" s="49">
        <v>56</v>
      </c>
      <c r="B64" s="53" t="s">
        <v>471</v>
      </c>
      <c r="C64" s="49" t="s">
        <v>43</v>
      </c>
      <c r="D64" s="53">
        <v>140</v>
      </c>
      <c r="E64" s="49">
        <v>8</v>
      </c>
      <c r="F64" s="64"/>
      <c r="G64" s="52">
        <f t="shared" si="2"/>
        <v>0</v>
      </c>
      <c r="H64" s="50"/>
    </row>
    <row r="65" spans="1:8" x14ac:dyDescent="0.25">
      <c r="A65" s="49">
        <v>57</v>
      </c>
      <c r="B65" s="53" t="s">
        <v>511</v>
      </c>
      <c r="C65" s="49" t="s">
        <v>43</v>
      </c>
      <c r="D65" s="53">
        <v>140</v>
      </c>
      <c r="E65" s="49">
        <v>3</v>
      </c>
      <c r="F65" s="64"/>
      <c r="G65" s="52">
        <f t="shared" si="2"/>
        <v>0</v>
      </c>
      <c r="H65" s="50"/>
    </row>
    <row r="66" spans="1:8" x14ac:dyDescent="0.25">
      <c r="A66" s="49">
        <v>58</v>
      </c>
      <c r="B66" s="53" t="s">
        <v>472</v>
      </c>
      <c r="C66" s="49" t="s">
        <v>43</v>
      </c>
      <c r="D66" s="53">
        <v>160</v>
      </c>
      <c r="E66" s="49">
        <v>8</v>
      </c>
      <c r="F66" s="64"/>
      <c r="G66" s="52">
        <f t="shared" si="2"/>
        <v>0</v>
      </c>
      <c r="H66" s="50"/>
    </row>
    <row r="67" spans="1:8" x14ac:dyDescent="0.25">
      <c r="A67" s="49">
        <v>59</v>
      </c>
      <c r="B67" s="53" t="s">
        <v>512</v>
      </c>
      <c r="C67" s="49" t="s">
        <v>43</v>
      </c>
      <c r="D67" s="53">
        <v>160</v>
      </c>
      <c r="E67" s="49">
        <v>3</v>
      </c>
      <c r="F67" s="64"/>
      <c r="G67" s="52">
        <f t="shared" si="2"/>
        <v>0</v>
      </c>
      <c r="H67" s="50"/>
    </row>
    <row r="68" spans="1:8" x14ac:dyDescent="0.25">
      <c r="A68" s="49">
        <v>60</v>
      </c>
      <c r="B68" s="53" t="s">
        <v>473</v>
      </c>
      <c r="C68" s="49" t="s">
        <v>43</v>
      </c>
      <c r="D68" s="53">
        <v>30</v>
      </c>
      <c r="E68" s="49">
        <v>8</v>
      </c>
      <c r="F68" s="64"/>
      <c r="G68" s="52">
        <f t="shared" si="2"/>
        <v>0</v>
      </c>
      <c r="H68" s="50"/>
    </row>
    <row r="69" spans="1:8" x14ac:dyDescent="0.25">
      <c r="A69" s="49">
        <v>61</v>
      </c>
      <c r="B69" s="53" t="s">
        <v>513</v>
      </c>
      <c r="C69" s="49" t="s">
        <v>43</v>
      </c>
      <c r="D69" s="53">
        <v>30</v>
      </c>
      <c r="E69" s="49">
        <v>3</v>
      </c>
      <c r="F69" s="64"/>
      <c r="G69" s="52">
        <f t="shared" si="2"/>
        <v>0</v>
      </c>
      <c r="H69" s="50"/>
    </row>
    <row r="70" spans="1:8" x14ac:dyDescent="0.25">
      <c r="A70" s="49">
        <v>62</v>
      </c>
      <c r="B70" s="53" t="s">
        <v>474</v>
      </c>
      <c r="C70" s="49" t="s">
        <v>43</v>
      </c>
      <c r="D70" s="53">
        <v>180</v>
      </c>
      <c r="E70" s="49">
        <v>8</v>
      </c>
      <c r="F70" s="64"/>
      <c r="G70" s="52">
        <f t="shared" si="2"/>
        <v>0</v>
      </c>
      <c r="H70" s="50"/>
    </row>
    <row r="71" spans="1:8" x14ac:dyDescent="0.25">
      <c r="A71" s="49">
        <v>63</v>
      </c>
      <c r="B71" s="53" t="s">
        <v>514</v>
      </c>
      <c r="C71" s="49" t="s">
        <v>43</v>
      </c>
      <c r="D71" s="53">
        <v>180</v>
      </c>
      <c r="E71" s="49">
        <v>3</v>
      </c>
      <c r="F71" s="64"/>
      <c r="G71" s="52">
        <f t="shared" si="2"/>
        <v>0</v>
      </c>
      <c r="H71" s="50"/>
    </row>
    <row r="72" spans="1:8" x14ac:dyDescent="0.25">
      <c r="A72" s="49">
        <v>64</v>
      </c>
      <c r="B72" s="53" t="s">
        <v>475</v>
      </c>
      <c r="C72" s="49" t="s">
        <v>43</v>
      </c>
      <c r="D72" s="53">
        <v>110</v>
      </c>
      <c r="E72" s="49">
        <v>8</v>
      </c>
      <c r="F72" s="64"/>
      <c r="G72" s="52">
        <f t="shared" si="2"/>
        <v>0</v>
      </c>
      <c r="H72" s="50"/>
    </row>
    <row r="73" spans="1:8" x14ac:dyDescent="0.25">
      <c r="A73" s="49">
        <v>65</v>
      </c>
      <c r="B73" s="53" t="s">
        <v>515</v>
      </c>
      <c r="C73" s="49" t="s">
        <v>43</v>
      </c>
      <c r="D73" s="53">
        <v>110</v>
      </c>
      <c r="E73" s="49">
        <v>3</v>
      </c>
      <c r="F73" s="64"/>
      <c r="G73" s="52">
        <f t="shared" si="2"/>
        <v>0</v>
      </c>
      <c r="H73" s="50"/>
    </row>
    <row r="74" spans="1:8" x14ac:dyDescent="0.25">
      <c r="A74" s="49">
        <v>66</v>
      </c>
      <c r="B74" s="53" t="s">
        <v>476</v>
      </c>
      <c r="C74" s="49" t="s">
        <v>43</v>
      </c>
      <c r="D74" s="53">
        <v>50</v>
      </c>
      <c r="E74" s="49">
        <v>8</v>
      </c>
      <c r="F74" s="64"/>
      <c r="G74" s="52">
        <f t="shared" si="2"/>
        <v>0</v>
      </c>
      <c r="H74" s="50"/>
    </row>
    <row r="75" spans="1:8" x14ac:dyDescent="0.25">
      <c r="A75" s="49">
        <v>67</v>
      </c>
      <c r="B75" s="53" t="s">
        <v>516</v>
      </c>
      <c r="C75" s="49" t="s">
        <v>43</v>
      </c>
      <c r="D75" s="53">
        <v>50</v>
      </c>
      <c r="E75" s="49">
        <v>3</v>
      </c>
      <c r="F75" s="64"/>
      <c r="G75" s="52">
        <f t="shared" si="2"/>
        <v>0</v>
      </c>
      <c r="H75" s="50"/>
    </row>
    <row r="76" spans="1:8" x14ac:dyDescent="0.25">
      <c r="A76" s="49">
        <v>68</v>
      </c>
      <c r="B76" s="53" t="s">
        <v>477</v>
      </c>
      <c r="C76" s="49" t="s">
        <v>43</v>
      </c>
      <c r="D76" s="53">
        <v>360</v>
      </c>
      <c r="E76" s="49">
        <v>8</v>
      </c>
      <c r="F76" s="64"/>
      <c r="G76" s="52">
        <f t="shared" si="2"/>
        <v>0</v>
      </c>
      <c r="H76" s="50"/>
    </row>
    <row r="77" spans="1:8" x14ac:dyDescent="0.25">
      <c r="A77" s="49">
        <v>69</v>
      </c>
      <c r="B77" s="53" t="s">
        <v>517</v>
      </c>
      <c r="C77" s="49" t="s">
        <v>43</v>
      </c>
      <c r="D77" s="53">
        <v>360</v>
      </c>
      <c r="E77" s="49">
        <v>3</v>
      </c>
      <c r="F77" s="64"/>
      <c r="G77" s="52">
        <f t="shared" si="2"/>
        <v>0</v>
      </c>
      <c r="H77" s="50"/>
    </row>
    <row r="78" spans="1:8" x14ac:dyDescent="0.25">
      <c r="A78" s="49">
        <v>70</v>
      </c>
      <c r="B78" s="53" t="s">
        <v>478</v>
      </c>
      <c r="C78" s="49" t="s">
        <v>43</v>
      </c>
      <c r="D78" s="53">
        <v>140</v>
      </c>
      <c r="E78" s="49">
        <v>8</v>
      </c>
      <c r="F78" s="64"/>
      <c r="G78" s="52">
        <f t="shared" si="2"/>
        <v>0</v>
      </c>
      <c r="H78" s="50"/>
    </row>
    <row r="79" spans="1:8" x14ac:dyDescent="0.25">
      <c r="A79" s="49">
        <v>71</v>
      </c>
      <c r="B79" s="53" t="s">
        <v>518</v>
      </c>
      <c r="C79" s="49" t="s">
        <v>43</v>
      </c>
      <c r="D79" s="53">
        <v>140</v>
      </c>
      <c r="E79" s="49">
        <v>3</v>
      </c>
      <c r="F79" s="64"/>
      <c r="G79" s="52">
        <f t="shared" si="2"/>
        <v>0</v>
      </c>
      <c r="H79" s="50"/>
    </row>
    <row r="80" spans="1:8" x14ac:dyDescent="0.25">
      <c r="A80" s="49">
        <v>72</v>
      </c>
      <c r="B80" s="53" t="s">
        <v>479</v>
      </c>
      <c r="C80" s="49" t="s">
        <v>43</v>
      </c>
      <c r="D80" s="53">
        <v>210</v>
      </c>
      <c r="E80" s="49">
        <v>8</v>
      </c>
      <c r="F80" s="64"/>
      <c r="G80" s="52">
        <f t="shared" si="2"/>
        <v>0</v>
      </c>
      <c r="H80" s="50"/>
    </row>
    <row r="81" spans="1:8" x14ac:dyDescent="0.25">
      <c r="A81" s="49">
        <v>73</v>
      </c>
      <c r="B81" s="53" t="s">
        <v>519</v>
      </c>
      <c r="C81" s="49" t="s">
        <v>43</v>
      </c>
      <c r="D81" s="53">
        <v>210</v>
      </c>
      <c r="E81" s="49">
        <v>3</v>
      </c>
      <c r="F81" s="64"/>
      <c r="G81" s="52">
        <f t="shared" si="2"/>
        <v>0</v>
      </c>
      <c r="H81" s="50"/>
    </row>
    <row r="82" spans="1:8" x14ac:dyDescent="0.25">
      <c r="A82" s="49">
        <v>74</v>
      </c>
      <c r="B82" s="53" t="s">
        <v>480</v>
      </c>
      <c r="C82" s="49" t="s">
        <v>43</v>
      </c>
      <c r="D82" s="53">
        <v>180</v>
      </c>
      <c r="E82" s="49">
        <v>8</v>
      </c>
      <c r="F82" s="64"/>
      <c r="G82" s="52">
        <f t="shared" si="2"/>
        <v>0</v>
      </c>
      <c r="H82" s="50"/>
    </row>
    <row r="83" spans="1:8" x14ac:dyDescent="0.25">
      <c r="A83" s="49">
        <v>75</v>
      </c>
      <c r="B83" s="53" t="s">
        <v>520</v>
      </c>
      <c r="C83" s="49" t="s">
        <v>43</v>
      </c>
      <c r="D83" s="53">
        <v>180</v>
      </c>
      <c r="E83" s="49">
        <v>3</v>
      </c>
      <c r="F83" s="64"/>
      <c r="G83" s="52">
        <f t="shared" si="2"/>
        <v>0</v>
      </c>
      <c r="H83" s="50"/>
    </row>
    <row r="84" spans="1:8" x14ac:dyDescent="0.25">
      <c r="A84" s="49">
        <v>76</v>
      </c>
      <c r="B84" s="53" t="s">
        <v>481</v>
      </c>
      <c r="C84" s="49" t="s">
        <v>43</v>
      </c>
      <c r="D84" s="53">
        <v>50</v>
      </c>
      <c r="E84" s="49">
        <v>8</v>
      </c>
      <c r="F84" s="64"/>
      <c r="G84" s="52">
        <f t="shared" si="2"/>
        <v>0</v>
      </c>
      <c r="H84" s="50"/>
    </row>
    <row r="85" spans="1:8" x14ac:dyDescent="0.25">
      <c r="A85" s="49">
        <v>77</v>
      </c>
      <c r="B85" s="53" t="s">
        <v>521</v>
      </c>
      <c r="C85" s="49" t="s">
        <v>43</v>
      </c>
      <c r="D85" s="53">
        <v>50</v>
      </c>
      <c r="E85" s="49">
        <v>3</v>
      </c>
      <c r="F85" s="64"/>
      <c r="G85" s="52">
        <f t="shared" si="2"/>
        <v>0</v>
      </c>
      <c r="H85" s="50"/>
    </row>
    <row r="86" spans="1:8" x14ac:dyDescent="0.25">
      <c r="A86" s="49">
        <v>78</v>
      </c>
      <c r="B86" s="53" t="s">
        <v>482</v>
      </c>
      <c r="C86" s="49" t="s">
        <v>43</v>
      </c>
      <c r="D86" s="53">
        <v>70</v>
      </c>
      <c r="E86" s="49">
        <v>8</v>
      </c>
      <c r="F86" s="64"/>
      <c r="G86" s="52">
        <f t="shared" si="2"/>
        <v>0</v>
      </c>
      <c r="H86" s="50"/>
    </row>
    <row r="87" spans="1:8" x14ac:dyDescent="0.25">
      <c r="A87" s="49">
        <v>79</v>
      </c>
      <c r="B87" s="53" t="s">
        <v>522</v>
      </c>
      <c r="C87" s="49" t="s">
        <v>43</v>
      </c>
      <c r="D87" s="53">
        <v>70</v>
      </c>
      <c r="E87" s="49">
        <v>3</v>
      </c>
      <c r="F87" s="64"/>
      <c r="G87" s="52">
        <f t="shared" si="2"/>
        <v>0</v>
      </c>
      <c r="H87" s="50"/>
    </row>
    <row r="88" spans="1:8" x14ac:dyDescent="0.25">
      <c r="A88" s="49">
        <v>80</v>
      </c>
      <c r="B88" s="53" t="s">
        <v>483</v>
      </c>
      <c r="C88" s="49" t="s">
        <v>43</v>
      </c>
      <c r="D88" s="53">
        <v>70</v>
      </c>
      <c r="E88" s="49">
        <v>8</v>
      </c>
      <c r="F88" s="64"/>
      <c r="G88" s="52">
        <f t="shared" si="2"/>
        <v>0</v>
      </c>
      <c r="H88" s="50"/>
    </row>
    <row r="89" spans="1:8" x14ac:dyDescent="0.25">
      <c r="A89" s="49">
        <v>81</v>
      </c>
      <c r="B89" s="53" t="s">
        <v>523</v>
      </c>
      <c r="C89" s="49" t="s">
        <v>43</v>
      </c>
      <c r="D89" s="53">
        <v>70</v>
      </c>
      <c r="E89" s="49">
        <v>3</v>
      </c>
      <c r="F89" s="64"/>
      <c r="G89" s="52">
        <f t="shared" si="2"/>
        <v>0</v>
      </c>
      <c r="H89" s="50"/>
    </row>
    <row r="90" spans="1:8" x14ac:dyDescent="0.25">
      <c r="A90" s="49">
        <v>82</v>
      </c>
      <c r="B90" s="53" t="s">
        <v>484</v>
      </c>
      <c r="C90" s="49" t="s">
        <v>43</v>
      </c>
      <c r="D90" s="53">
        <v>180</v>
      </c>
      <c r="E90" s="49">
        <v>11</v>
      </c>
      <c r="F90" s="64"/>
      <c r="G90" s="52">
        <f t="shared" si="2"/>
        <v>0</v>
      </c>
      <c r="H90" s="50"/>
    </row>
    <row r="91" spans="1:8" x14ac:dyDescent="0.25">
      <c r="A91" s="49">
        <v>83</v>
      </c>
      <c r="B91" s="53" t="s">
        <v>485</v>
      </c>
      <c r="C91" s="49" t="s">
        <v>43</v>
      </c>
      <c r="D91" s="53">
        <v>70</v>
      </c>
      <c r="E91" s="49">
        <v>8</v>
      </c>
      <c r="F91" s="64"/>
      <c r="G91" s="52">
        <f t="shared" si="2"/>
        <v>0</v>
      </c>
      <c r="H91" s="50"/>
    </row>
    <row r="92" spans="1:8" x14ac:dyDescent="0.25">
      <c r="A92" s="49">
        <v>84</v>
      </c>
      <c r="B92" s="53" t="s">
        <v>524</v>
      </c>
      <c r="C92" s="49" t="s">
        <v>43</v>
      </c>
      <c r="D92" s="53">
        <v>70</v>
      </c>
      <c r="E92" s="49">
        <v>3</v>
      </c>
      <c r="F92" s="64"/>
      <c r="G92" s="52">
        <f t="shared" si="2"/>
        <v>0</v>
      </c>
      <c r="H92" s="50"/>
    </row>
    <row r="93" spans="1:8" x14ac:dyDescent="0.25">
      <c r="A93" s="13"/>
      <c r="B93" s="10" t="s">
        <v>40</v>
      </c>
      <c r="C93" s="10"/>
      <c r="D93" s="10"/>
      <c r="E93" s="10"/>
      <c r="F93" s="10"/>
      <c r="G93" s="14">
        <f>SUM(G7:G17, G19:G59,G61:G92)</f>
        <v>0</v>
      </c>
      <c r="H93" s="50"/>
    </row>
    <row r="94" spans="1:8" x14ac:dyDescent="0.25">
      <c r="A94" s="50"/>
      <c r="B94" s="50"/>
      <c r="C94" s="50"/>
      <c r="D94" s="50"/>
      <c r="E94" s="50"/>
      <c r="F94" s="50"/>
      <c r="G94" s="50"/>
      <c r="H94" s="58"/>
    </row>
    <row r="96" spans="1:8" x14ac:dyDescent="0.25">
      <c r="B96" s="3" t="s">
        <v>53</v>
      </c>
      <c r="C96" s="9">
        <f>G93</f>
        <v>0</v>
      </c>
    </row>
    <row r="97" spans="2:5" x14ac:dyDescent="0.25">
      <c r="B97" s="25"/>
      <c r="C97" s="26"/>
    </row>
    <row r="98" spans="2:5" x14ac:dyDescent="0.25">
      <c r="C98" s="29"/>
    </row>
    <row r="101" spans="2:5" x14ac:dyDescent="0.25">
      <c r="B101" t="s">
        <v>49</v>
      </c>
      <c r="E101" t="s">
        <v>87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317D-4839-462E-A0CC-CF70A83EDD0C}">
  <dimension ref="A1:H53"/>
  <sheetViews>
    <sheetView workbookViewId="0">
      <selection activeCell="G31" sqref="G31"/>
    </sheetView>
  </sheetViews>
  <sheetFormatPr defaultRowHeight="15" x14ac:dyDescent="0.25"/>
  <cols>
    <col min="2" max="2" width="49" customWidth="1"/>
    <col min="4" max="4" width="8" bestFit="1" customWidth="1"/>
    <col min="5" max="5" width="20.85546875" customWidth="1"/>
    <col min="6" max="6" width="14" customWidth="1"/>
    <col min="7" max="7" width="23.7109375" customWidth="1"/>
    <col min="8" max="8" width="10.5703125" bestFit="1" customWidth="1"/>
    <col min="11" max="11" width="9" bestFit="1" customWidth="1"/>
    <col min="12" max="12" width="41.7109375" bestFit="1" customWidth="1"/>
    <col min="13" max="13" width="3.7109375" bestFit="1" customWidth="1"/>
    <col min="14" max="14" width="4" bestFit="1" customWidth="1"/>
    <col min="15" max="15" width="2" bestFit="1" customWidth="1"/>
    <col min="16" max="16" width="6" bestFit="1" customWidth="1"/>
    <col min="17" max="17" width="9.5703125" bestFit="1" customWidth="1"/>
  </cols>
  <sheetData>
    <row r="1" spans="1:8" x14ac:dyDescent="0.25">
      <c r="B1" t="s">
        <v>113</v>
      </c>
    </row>
    <row r="2" spans="1:8" x14ac:dyDescent="0.25">
      <c r="B2" t="s">
        <v>205</v>
      </c>
    </row>
    <row r="3" spans="1:8" x14ac:dyDescent="0.25">
      <c r="B3" s="6" t="s">
        <v>198</v>
      </c>
    </row>
    <row r="5" spans="1:8" ht="60" x14ac:dyDescent="0.25">
      <c r="A5" s="19" t="s">
        <v>39</v>
      </c>
      <c r="B5" s="19" t="s">
        <v>114</v>
      </c>
      <c r="C5" s="20" t="s">
        <v>41</v>
      </c>
      <c r="D5" s="20" t="s">
        <v>51</v>
      </c>
      <c r="E5" s="20" t="s">
        <v>50</v>
      </c>
      <c r="F5" s="20" t="s">
        <v>48</v>
      </c>
      <c r="G5" s="20" t="s">
        <v>52</v>
      </c>
      <c r="H5" s="50"/>
    </row>
    <row r="6" spans="1:8" x14ac:dyDescent="0.25">
      <c r="A6" s="46"/>
      <c r="B6" s="10" t="s">
        <v>169</v>
      </c>
      <c r="C6" s="49"/>
      <c r="D6" s="53"/>
      <c r="E6" s="49"/>
      <c r="F6" s="64"/>
      <c r="G6" s="52"/>
      <c r="H6" s="50"/>
    </row>
    <row r="7" spans="1:8" x14ac:dyDescent="0.25">
      <c r="A7" s="49">
        <v>1</v>
      </c>
      <c r="B7" s="53" t="s">
        <v>160</v>
      </c>
      <c r="C7" s="49" t="s">
        <v>43</v>
      </c>
      <c r="D7" s="53">
        <v>300</v>
      </c>
      <c r="E7" s="49">
        <v>4</v>
      </c>
      <c r="F7" s="64"/>
      <c r="G7" s="52">
        <f t="shared" ref="G7:G12" si="0">F7*D7*E7</f>
        <v>0</v>
      </c>
      <c r="H7" s="50"/>
    </row>
    <row r="8" spans="1:8" x14ac:dyDescent="0.25">
      <c r="A8" s="49">
        <v>2</v>
      </c>
      <c r="B8" s="53" t="s">
        <v>161</v>
      </c>
      <c r="C8" s="49" t="s">
        <v>43</v>
      </c>
      <c r="D8" s="53">
        <v>130</v>
      </c>
      <c r="E8" s="49">
        <v>4</v>
      </c>
      <c r="F8" s="64"/>
      <c r="G8" s="52">
        <f t="shared" si="0"/>
        <v>0</v>
      </c>
      <c r="H8" s="50"/>
    </row>
    <row r="9" spans="1:8" x14ac:dyDescent="0.25">
      <c r="A9" s="49">
        <v>3</v>
      </c>
      <c r="B9" s="53" t="s">
        <v>162</v>
      </c>
      <c r="C9" s="49" t="s">
        <v>43</v>
      </c>
      <c r="D9" s="53">
        <v>20</v>
      </c>
      <c r="E9" s="49">
        <v>4</v>
      </c>
      <c r="F9" s="64"/>
      <c r="G9" s="52">
        <f t="shared" si="0"/>
        <v>0</v>
      </c>
      <c r="H9" s="50"/>
    </row>
    <row r="10" spans="1:8" x14ac:dyDescent="0.25">
      <c r="A10" s="49">
        <v>4</v>
      </c>
      <c r="B10" s="53" t="s">
        <v>163</v>
      </c>
      <c r="C10" s="49" t="s">
        <v>43</v>
      </c>
      <c r="D10" s="53">
        <v>75</v>
      </c>
      <c r="E10" s="49">
        <v>4</v>
      </c>
      <c r="F10" s="64"/>
      <c r="G10" s="52">
        <f t="shared" si="0"/>
        <v>0</v>
      </c>
      <c r="H10" s="50"/>
    </row>
    <row r="11" spans="1:8" x14ac:dyDescent="0.25">
      <c r="A11" s="49">
        <v>5</v>
      </c>
      <c r="B11" s="53" t="s">
        <v>164</v>
      </c>
      <c r="C11" s="49" t="s">
        <v>43</v>
      </c>
      <c r="D11" s="53">
        <v>15</v>
      </c>
      <c r="E11" s="49">
        <v>4</v>
      </c>
      <c r="F11" s="64"/>
      <c r="G11" s="52">
        <f t="shared" si="0"/>
        <v>0</v>
      </c>
      <c r="H11" s="50"/>
    </row>
    <row r="12" spans="1:8" x14ac:dyDescent="0.25">
      <c r="A12" s="49">
        <v>6</v>
      </c>
      <c r="B12" s="53" t="s">
        <v>165</v>
      </c>
      <c r="C12" s="49" t="s">
        <v>43</v>
      </c>
      <c r="D12" s="53">
        <v>15</v>
      </c>
      <c r="E12" s="49">
        <v>4</v>
      </c>
      <c r="F12" s="64"/>
      <c r="G12" s="52">
        <f t="shared" si="0"/>
        <v>0</v>
      </c>
      <c r="H12" s="50"/>
    </row>
    <row r="13" spans="1:8" x14ac:dyDescent="0.25">
      <c r="A13" s="49">
        <v>7</v>
      </c>
      <c r="B13" s="53" t="s">
        <v>166</v>
      </c>
      <c r="C13" s="49" t="s">
        <v>43</v>
      </c>
      <c r="D13" s="53">
        <v>15</v>
      </c>
      <c r="E13" s="49">
        <v>4</v>
      </c>
      <c r="F13" s="64"/>
      <c r="G13" s="52">
        <f t="shared" ref="G13:G30" si="1">F13*D13*E13</f>
        <v>0</v>
      </c>
      <c r="H13" s="50"/>
    </row>
    <row r="14" spans="1:8" x14ac:dyDescent="0.25">
      <c r="A14" s="49">
        <v>8</v>
      </c>
      <c r="B14" s="53" t="s">
        <v>167</v>
      </c>
      <c r="C14" s="49" t="s">
        <v>43</v>
      </c>
      <c r="D14" s="53">
        <v>250</v>
      </c>
      <c r="E14" s="49">
        <v>4</v>
      </c>
      <c r="F14" s="64"/>
      <c r="G14" s="52">
        <f t="shared" si="1"/>
        <v>0</v>
      </c>
      <c r="H14" s="50"/>
    </row>
    <row r="15" spans="1:8" x14ac:dyDescent="0.25">
      <c r="A15" s="49">
        <v>9</v>
      </c>
      <c r="B15" s="53" t="s">
        <v>168</v>
      </c>
      <c r="C15" s="49" t="s">
        <v>43</v>
      </c>
      <c r="D15" s="53">
        <v>180</v>
      </c>
      <c r="E15" s="49">
        <v>4</v>
      </c>
      <c r="F15" s="64"/>
      <c r="G15" s="52">
        <f t="shared" si="1"/>
        <v>0</v>
      </c>
      <c r="H15" s="50"/>
    </row>
    <row r="16" spans="1:8" x14ac:dyDescent="0.25">
      <c r="A16" s="49">
        <v>10</v>
      </c>
      <c r="B16" s="53" t="s">
        <v>119</v>
      </c>
      <c r="C16" s="49" t="s">
        <v>43</v>
      </c>
      <c r="D16" s="53">
        <v>40</v>
      </c>
      <c r="E16" s="49">
        <v>4</v>
      </c>
      <c r="F16" s="64"/>
      <c r="G16" s="52">
        <f t="shared" si="1"/>
        <v>0</v>
      </c>
      <c r="H16" s="50"/>
    </row>
    <row r="17" spans="1:8" x14ac:dyDescent="0.25">
      <c r="A17" s="49">
        <v>11</v>
      </c>
      <c r="B17" s="53" t="s">
        <v>120</v>
      </c>
      <c r="C17" s="49" t="s">
        <v>43</v>
      </c>
      <c r="D17" s="53">
        <v>40</v>
      </c>
      <c r="E17" s="49">
        <v>4</v>
      </c>
      <c r="F17" s="64"/>
      <c r="G17" s="52">
        <f t="shared" si="1"/>
        <v>0</v>
      </c>
      <c r="H17" s="50"/>
    </row>
    <row r="18" spans="1:8" x14ac:dyDescent="0.25">
      <c r="A18" s="49">
        <v>12</v>
      </c>
      <c r="B18" s="53" t="s">
        <v>121</v>
      </c>
      <c r="C18" s="49" t="s">
        <v>43</v>
      </c>
      <c r="D18" s="53">
        <v>40</v>
      </c>
      <c r="E18" s="49">
        <v>4</v>
      </c>
      <c r="F18" s="64"/>
      <c r="G18" s="52">
        <f t="shared" si="1"/>
        <v>0</v>
      </c>
      <c r="H18" s="50"/>
    </row>
    <row r="19" spans="1:8" x14ac:dyDescent="0.25">
      <c r="A19" s="49">
        <v>13</v>
      </c>
      <c r="B19" s="53" t="s">
        <v>122</v>
      </c>
      <c r="C19" s="49" t="s">
        <v>43</v>
      </c>
      <c r="D19" s="53">
        <v>40</v>
      </c>
      <c r="E19" s="49">
        <v>4</v>
      </c>
      <c r="F19" s="64"/>
      <c r="G19" s="52">
        <f t="shared" si="1"/>
        <v>0</v>
      </c>
      <c r="H19" s="50"/>
    </row>
    <row r="20" spans="1:8" x14ac:dyDescent="0.25">
      <c r="A20" s="49">
        <v>14</v>
      </c>
      <c r="B20" s="53" t="s">
        <v>123</v>
      </c>
      <c r="C20" s="49" t="s">
        <v>43</v>
      </c>
      <c r="D20" s="53">
        <v>110</v>
      </c>
      <c r="E20" s="49">
        <v>4</v>
      </c>
      <c r="F20" s="64"/>
      <c r="G20" s="52">
        <f t="shared" si="1"/>
        <v>0</v>
      </c>
      <c r="H20" s="50"/>
    </row>
    <row r="21" spans="1:8" x14ac:dyDescent="0.25">
      <c r="A21" s="49"/>
      <c r="B21" s="67" t="s">
        <v>170</v>
      </c>
      <c r="C21" s="49"/>
      <c r="D21" s="53"/>
      <c r="E21" s="49"/>
      <c r="F21" s="64"/>
      <c r="G21" s="52"/>
      <c r="H21" s="50"/>
    </row>
    <row r="22" spans="1:8" x14ac:dyDescent="0.25">
      <c r="A22" s="49">
        <v>15</v>
      </c>
      <c r="B22" s="53" t="s">
        <v>115</v>
      </c>
      <c r="C22" s="49" t="s">
        <v>45</v>
      </c>
      <c r="D22" s="53">
        <v>30</v>
      </c>
      <c r="E22" s="49">
        <v>4</v>
      </c>
      <c r="F22" s="64"/>
      <c r="G22" s="52">
        <f t="shared" si="1"/>
        <v>0</v>
      </c>
      <c r="H22" s="50"/>
    </row>
    <row r="23" spans="1:8" x14ac:dyDescent="0.25">
      <c r="A23" s="49">
        <v>16</v>
      </c>
      <c r="B23" s="53" t="s">
        <v>116</v>
      </c>
      <c r="C23" s="49" t="s">
        <v>45</v>
      </c>
      <c r="D23" s="53">
        <v>14</v>
      </c>
      <c r="E23" s="49">
        <v>4</v>
      </c>
      <c r="F23" s="64"/>
      <c r="G23" s="52">
        <f t="shared" si="1"/>
        <v>0</v>
      </c>
      <c r="H23" s="50"/>
    </row>
    <row r="24" spans="1:8" x14ac:dyDescent="0.25">
      <c r="A24" s="49">
        <v>17</v>
      </c>
      <c r="B24" s="53" t="s">
        <v>117</v>
      </c>
      <c r="C24" s="49" t="s">
        <v>45</v>
      </c>
      <c r="D24" s="53">
        <v>14</v>
      </c>
      <c r="E24" s="49">
        <v>4</v>
      </c>
      <c r="F24" s="64"/>
      <c r="G24" s="52">
        <f t="shared" si="1"/>
        <v>0</v>
      </c>
      <c r="H24" s="50"/>
    </row>
    <row r="25" spans="1:8" x14ac:dyDescent="0.25">
      <c r="A25" s="49">
        <v>18</v>
      </c>
      <c r="B25" s="53" t="s">
        <v>118</v>
      </c>
      <c r="C25" s="49" t="s">
        <v>45</v>
      </c>
      <c r="D25" s="53">
        <v>14</v>
      </c>
      <c r="E25" s="49">
        <v>4</v>
      </c>
      <c r="F25" s="64"/>
      <c r="G25" s="52">
        <f t="shared" si="1"/>
        <v>0</v>
      </c>
      <c r="H25" s="50"/>
    </row>
    <row r="26" spans="1:8" x14ac:dyDescent="0.25">
      <c r="A26" s="49">
        <v>19</v>
      </c>
      <c r="B26" s="53" t="s">
        <v>119</v>
      </c>
      <c r="C26" s="49" t="s">
        <v>45</v>
      </c>
      <c r="D26" s="53">
        <v>8</v>
      </c>
      <c r="E26" s="49">
        <v>4</v>
      </c>
      <c r="F26" s="64"/>
      <c r="G26" s="52">
        <f t="shared" si="1"/>
        <v>0</v>
      </c>
      <c r="H26" s="50"/>
    </row>
    <row r="27" spans="1:8" x14ac:dyDescent="0.25">
      <c r="A27" s="49">
        <v>20</v>
      </c>
      <c r="B27" s="53" t="s">
        <v>120</v>
      </c>
      <c r="C27" s="49" t="s">
        <v>45</v>
      </c>
      <c r="D27" s="53">
        <v>8</v>
      </c>
      <c r="E27" s="49">
        <v>4</v>
      </c>
      <c r="F27" s="64"/>
      <c r="G27" s="52">
        <f t="shared" si="1"/>
        <v>0</v>
      </c>
      <c r="H27" s="50"/>
    </row>
    <row r="28" spans="1:8" x14ac:dyDescent="0.25">
      <c r="A28" s="49">
        <v>21</v>
      </c>
      <c r="B28" s="53" t="s">
        <v>121</v>
      </c>
      <c r="C28" s="49" t="s">
        <v>45</v>
      </c>
      <c r="D28" s="53">
        <v>8</v>
      </c>
      <c r="E28" s="49">
        <v>4</v>
      </c>
      <c r="F28" s="64"/>
      <c r="G28" s="52">
        <f t="shared" si="1"/>
        <v>0</v>
      </c>
      <c r="H28" s="50"/>
    </row>
    <row r="29" spans="1:8" x14ac:dyDescent="0.25">
      <c r="A29" s="49">
        <v>22</v>
      </c>
      <c r="B29" s="53" t="s">
        <v>122</v>
      </c>
      <c r="C29" s="49" t="s">
        <v>45</v>
      </c>
      <c r="D29" s="53">
        <v>8</v>
      </c>
      <c r="E29" s="49">
        <v>4</v>
      </c>
      <c r="F29" s="64"/>
      <c r="G29" s="52">
        <f t="shared" si="1"/>
        <v>0</v>
      </c>
      <c r="H29" s="50"/>
    </row>
    <row r="30" spans="1:8" x14ac:dyDescent="0.25">
      <c r="A30" s="49">
        <v>23</v>
      </c>
      <c r="B30" s="53" t="s">
        <v>123</v>
      </c>
      <c r="C30" s="49" t="s">
        <v>45</v>
      </c>
      <c r="D30" s="53">
        <v>8</v>
      </c>
      <c r="E30" s="49">
        <v>4</v>
      </c>
      <c r="F30" s="64"/>
      <c r="G30" s="52">
        <f t="shared" si="1"/>
        <v>0</v>
      </c>
      <c r="H30" s="50"/>
    </row>
    <row r="31" spans="1:8" x14ac:dyDescent="0.25">
      <c r="A31" s="13"/>
      <c r="B31" s="10" t="s">
        <v>40</v>
      </c>
      <c r="C31" s="10"/>
      <c r="D31" s="10"/>
      <c r="E31" s="10"/>
      <c r="F31" s="10"/>
      <c r="G31" s="14">
        <f>SUM(G7:G20,G22:G30)</f>
        <v>0</v>
      </c>
      <c r="H31" s="50"/>
    </row>
    <row r="32" spans="1:8" x14ac:dyDescent="0.25">
      <c r="A32" s="50"/>
      <c r="B32" s="50"/>
      <c r="C32" s="50"/>
      <c r="D32" s="50"/>
      <c r="E32" s="50"/>
      <c r="F32" s="50"/>
      <c r="G32" s="50"/>
      <c r="H32" s="50"/>
    </row>
    <row r="33" spans="2:8" x14ac:dyDescent="0.25">
      <c r="H33" s="50"/>
    </row>
    <row r="34" spans="2:8" x14ac:dyDescent="0.25">
      <c r="B34" s="3" t="s">
        <v>53</v>
      </c>
      <c r="C34" s="9">
        <f>G31</f>
        <v>0</v>
      </c>
      <c r="H34" s="50"/>
    </row>
    <row r="35" spans="2:8" x14ac:dyDescent="0.25">
      <c r="B35" s="25"/>
      <c r="C35" s="26"/>
      <c r="H35" s="50"/>
    </row>
    <row r="36" spans="2:8" x14ac:dyDescent="0.25">
      <c r="C36" s="29"/>
      <c r="H36" s="50"/>
    </row>
    <row r="37" spans="2:8" x14ac:dyDescent="0.25">
      <c r="H37" s="50"/>
    </row>
    <row r="38" spans="2:8" x14ac:dyDescent="0.25">
      <c r="H38" s="50"/>
    </row>
    <row r="39" spans="2:8" x14ac:dyDescent="0.25">
      <c r="B39" t="s">
        <v>49</v>
      </c>
      <c r="E39" t="s">
        <v>87</v>
      </c>
      <c r="H39" s="50"/>
    </row>
    <row r="40" spans="2:8" x14ac:dyDescent="0.25">
      <c r="H40" s="50"/>
    </row>
    <row r="41" spans="2:8" x14ac:dyDescent="0.25">
      <c r="H41" s="50"/>
    </row>
    <row r="42" spans="2:8" x14ac:dyDescent="0.25">
      <c r="H42" s="50"/>
    </row>
    <row r="43" spans="2:8" x14ac:dyDescent="0.25">
      <c r="H43" s="50"/>
    </row>
    <row r="44" spans="2:8" x14ac:dyDescent="0.25">
      <c r="H44" s="50"/>
    </row>
    <row r="45" spans="2:8" x14ac:dyDescent="0.25">
      <c r="H45" s="50"/>
    </row>
    <row r="46" spans="2:8" x14ac:dyDescent="0.25">
      <c r="H46" s="50"/>
    </row>
    <row r="47" spans="2:8" x14ac:dyDescent="0.25">
      <c r="H47" s="50"/>
    </row>
    <row r="48" spans="2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0"/>
    </row>
    <row r="52" spans="8:8" x14ac:dyDescent="0.25">
      <c r="H52" s="50"/>
    </row>
    <row r="53" spans="8:8" x14ac:dyDescent="0.25">
      <c r="H53" s="58"/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FD64-167E-4521-B8A5-FF523EACE1B3}">
  <dimension ref="A1:H38"/>
  <sheetViews>
    <sheetView workbookViewId="0">
      <selection activeCell="G16" sqref="G16"/>
    </sheetView>
  </sheetViews>
  <sheetFormatPr defaultRowHeight="15" x14ac:dyDescent="0.25"/>
  <cols>
    <col min="2" max="2" width="49" customWidth="1"/>
    <col min="4" max="4" width="8" bestFit="1" customWidth="1"/>
    <col min="5" max="5" width="20.85546875" customWidth="1"/>
    <col min="6" max="6" width="14" customWidth="1"/>
    <col min="7" max="7" width="23.7109375" customWidth="1"/>
    <col min="8" max="8" width="10.5703125" bestFit="1" customWidth="1"/>
    <col min="11" max="11" width="9" bestFit="1" customWidth="1"/>
    <col min="12" max="12" width="41.7109375" bestFit="1" customWidth="1"/>
    <col min="13" max="13" width="3.7109375" bestFit="1" customWidth="1"/>
    <col min="14" max="14" width="4" bestFit="1" customWidth="1"/>
    <col min="15" max="15" width="2" bestFit="1" customWidth="1"/>
    <col min="16" max="16" width="6" bestFit="1" customWidth="1"/>
    <col min="17" max="17" width="9.5703125" bestFit="1" customWidth="1"/>
  </cols>
  <sheetData>
    <row r="1" spans="1:8" x14ac:dyDescent="0.25">
      <c r="B1" t="s">
        <v>113</v>
      </c>
    </row>
    <row r="2" spans="1:8" x14ac:dyDescent="0.25">
      <c r="B2" t="s">
        <v>205</v>
      </c>
    </row>
    <row r="3" spans="1:8" x14ac:dyDescent="0.25">
      <c r="B3" s="6" t="s">
        <v>199</v>
      </c>
    </row>
    <row r="5" spans="1:8" ht="60" x14ac:dyDescent="0.25">
      <c r="A5" s="19" t="s">
        <v>39</v>
      </c>
      <c r="B5" s="19" t="s">
        <v>114</v>
      </c>
      <c r="C5" s="20" t="s">
        <v>41</v>
      </c>
      <c r="D5" s="20" t="s">
        <v>51</v>
      </c>
      <c r="E5" s="20" t="s">
        <v>50</v>
      </c>
      <c r="F5" s="20" t="s">
        <v>48</v>
      </c>
      <c r="G5" s="20" t="s">
        <v>52</v>
      </c>
      <c r="H5" s="50"/>
    </row>
    <row r="6" spans="1:8" x14ac:dyDescent="0.25">
      <c r="A6" s="46"/>
      <c r="B6" s="10" t="s">
        <v>169</v>
      </c>
      <c r="C6" s="49"/>
      <c r="D6" s="53"/>
      <c r="E6" s="49"/>
      <c r="F6" s="64"/>
      <c r="G6" s="52"/>
      <c r="H6" s="50"/>
    </row>
    <row r="7" spans="1:8" x14ac:dyDescent="0.25">
      <c r="A7" s="49">
        <v>1</v>
      </c>
      <c r="B7" s="3" t="s">
        <v>171</v>
      </c>
      <c r="C7" s="1" t="s">
        <v>43</v>
      </c>
      <c r="D7" s="3">
        <v>75</v>
      </c>
      <c r="E7" s="1">
        <v>4</v>
      </c>
      <c r="F7" s="64"/>
      <c r="G7" s="52">
        <f>D7*E7*F7</f>
        <v>0</v>
      </c>
      <c r="H7" s="50"/>
    </row>
    <row r="8" spans="1:8" x14ac:dyDescent="0.25">
      <c r="A8" s="49">
        <v>2</v>
      </c>
      <c r="B8" s="3" t="s">
        <v>172</v>
      </c>
      <c r="C8" s="1" t="s">
        <v>43</v>
      </c>
      <c r="D8" s="3">
        <v>15</v>
      </c>
      <c r="E8" s="1">
        <v>4</v>
      </c>
      <c r="F8" s="64"/>
      <c r="G8" s="52">
        <f t="shared" ref="G8:G15" si="0">D8*E8*F8</f>
        <v>0</v>
      </c>
      <c r="H8" s="50"/>
    </row>
    <row r="9" spans="1:8" x14ac:dyDescent="0.25">
      <c r="A9" s="49">
        <v>3</v>
      </c>
      <c r="B9" s="3" t="s">
        <v>173</v>
      </c>
      <c r="C9" s="1" t="s">
        <v>43</v>
      </c>
      <c r="D9" s="3">
        <v>30</v>
      </c>
      <c r="E9" s="1">
        <v>4</v>
      </c>
      <c r="F9" s="64"/>
      <c r="G9" s="52">
        <f t="shared" si="0"/>
        <v>0</v>
      </c>
      <c r="H9" s="50"/>
    </row>
    <row r="10" spans="1:8" x14ac:dyDescent="0.25">
      <c r="A10" s="49">
        <v>4</v>
      </c>
      <c r="B10" s="3" t="s">
        <v>174</v>
      </c>
      <c r="C10" s="1" t="s">
        <v>43</v>
      </c>
      <c r="D10" s="3">
        <v>30</v>
      </c>
      <c r="E10" s="1">
        <v>4</v>
      </c>
      <c r="F10" s="64"/>
      <c r="G10" s="52">
        <f t="shared" si="0"/>
        <v>0</v>
      </c>
      <c r="H10" s="50"/>
    </row>
    <row r="11" spans="1:8" x14ac:dyDescent="0.25">
      <c r="A11" s="49">
        <v>5</v>
      </c>
      <c r="B11" s="3" t="s">
        <v>175</v>
      </c>
      <c r="C11" s="1" t="s">
        <v>43</v>
      </c>
      <c r="D11" s="3">
        <v>15</v>
      </c>
      <c r="E11" s="1">
        <v>4</v>
      </c>
      <c r="F11" s="64"/>
      <c r="G11" s="52">
        <f t="shared" si="0"/>
        <v>0</v>
      </c>
      <c r="H11" s="50"/>
    </row>
    <row r="12" spans="1:8" x14ac:dyDescent="0.25">
      <c r="A12" s="66">
        <v>6</v>
      </c>
      <c r="B12" s="3" t="s">
        <v>176</v>
      </c>
      <c r="C12" s="1" t="s">
        <v>43</v>
      </c>
      <c r="D12" s="3">
        <v>100</v>
      </c>
      <c r="E12" s="1">
        <v>4</v>
      </c>
      <c r="F12" s="64"/>
      <c r="G12" s="52">
        <f t="shared" si="0"/>
        <v>0</v>
      </c>
      <c r="H12" s="50"/>
    </row>
    <row r="13" spans="1:8" x14ac:dyDescent="0.25">
      <c r="A13" s="49"/>
      <c r="B13" s="67" t="s">
        <v>170</v>
      </c>
      <c r="C13" s="49"/>
      <c r="D13" s="53"/>
      <c r="E13" s="49"/>
      <c r="F13" s="64"/>
      <c r="G13" s="52"/>
      <c r="H13" s="50"/>
    </row>
    <row r="14" spans="1:8" x14ac:dyDescent="0.25">
      <c r="A14" s="49">
        <v>7</v>
      </c>
      <c r="B14" s="3" t="s">
        <v>125</v>
      </c>
      <c r="C14" s="1" t="s">
        <v>45</v>
      </c>
      <c r="D14" s="3">
        <v>10</v>
      </c>
      <c r="E14" s="1">
        <v>4</v>
      </c>
      <c r="F14" s="64"/>
      <c r="G14" s="52">
        <f t="shared" si="0"/>
        <v>0</v>
      </c>
      <c r="H14" s="50"/>
    </row>
    <row r="15" spans="1:8" x14ac:dyDescent="0.25">
      <c r="A15" s="49">
        <v>8</v>
      </c>
      <c r="B15" s="3" t="s">
        <v>124</v>
      </c>
      <c r="C15" s="1" t="s">
        <v>45</v>
      </c>
      <c r="D15" s="3">
        <v>10</v>
      </c>
      <c r="E15" s="1">
        <v>4</v>
      </c>
      <c r="F15" s="64"/>
      <c r="G15" s="52">
        <f t="shared" si="0"/>
        <v>0</v>
      </c>
      <c r="H15" s="50"/>
    </row>
    <row r="16" spans="1:8" x14ac:dyDescent="0.25">
      <c r="A16" s="13"/>
      <c r="B16" s="10" t="s">
        <v>40</v>
      </c>
      <c r="C16" s="10"/>
      <c r="D16" s="10"/>
      <c r="E16" s="10"/>
      <c r="F16" s="10"/>
      <c r="G16" s="14">
        <f>SUM(G7:G12,G14:G15)</f>
        <v>0</v>
      </c>
      <c r="H16" s="50"/>
    </row>
    <row r="17" spans="1:8" x14ac:dyDescent="0.25">
      <c r="A17" s="50"/>
      <c r="B17" s="50"/>
      <c r="C17" s="50"/>
      <c r="D17" s="50"/>
      <c r="E17" s="50"/>
      <c r="F17" s="50"/>
      <c r="G17" s="50"/>
      <c r="H17" s="50"/>
    </row>
    <row r="18" spans="1:8" x14ac:dyDescent="0.25">
      <c r="H18" s="50"/>
    </row>
    <row r="19" spans="1:8" x14ac:dyDescent="0.25">
      <c r="B19" s="3" t="s">
        <v>53</v>
      </c>
      <c r="C19" s="9">
        <f>G16</f>
        <v>0</v>
      </c>
      <c r="H19" s="50"/>
    </row>
    <row r="20" spans="1:8" x14ac:dyDescent="0.25">
      <c r="B20" s="25"/>
      <c r="C20" s="26"/>
      <c r="H20" s="50"/>
    </row>
    <row r="21" spans="1:8" x14ac:dyDescent="0.25">
      <c r="C21" s="29"/>
      <c r="H21" s="50"/>
    </row>
    <row r="22" spans="1:8" x14ac:dyDescent="0.25">
      <c r="H22" s="50"/>
    </row>
    <row r="23" spans="1:8" x14ac:dyDescent="0.25">
      <c r="H23" s="50"/>
    </row>
    <row r="24" spans="1:8" x14ac:dyDescent="0.25">
      <c r="B24" t="s">
        <v>49</v>
      </c>
      <c r="E24" t="s">
        <v>87</v>
      </c>
      <c r="H24" s="50"/>
    </row>
    <row r="25" spans="1:8" x14ac:dyDescent="0.25">
      <c r="H25" s="50"/>
    </row>
    <row r="26" spans="1:8" x14ac:dyDescent="0.25">
      <c r="H26" s="50"/>
    </row>
    <row r="27" spans="1:8" x14ac:dyDescent="0.25">
      <c r="H27" s="50"/>
    </row>
    <row r="28" spans="1:8" x14ac:dyDescent="0.25">
      <c r="H28" s="50"/>
    </row>
    <row r="29" spans="1:8" x14ac:dyDescent="0.25">
      <c r="H29" s="50"/>
    </row>
    <row r="30" spans="1:8" x14ac:dyDescent="0.25">
      <c r="H30" s="50"/>
    </row>
    <row r="31" spans="1:8" x14ac:dyDescent="0.25">
      <c r="H31" s="50"/>
    </row>
    <row r="32" spans="1:8" x14ac:dyDescent="0.25">
      <c r="H32" s="50"/>
    </row>
    <row r="33" spans="8:8" x14ac:dyDescent="0.25">
      <c r="H33" s="50"/>
    </row>
    <row r="34" spans="8:8" x14ac:dyDescent="0.25">
      <c r="H34" s="50"/>
    </row>
    <row r="35" spans="8:8" x14ac:dyDescent="0.25">
      <c r="H35" s="50"/>
    </row>
    <row r="36" spans="8:8" x14ac:dyDescent="0.25">
      <c r="H36" s="50"/>
    </row>
    <row r="37" spans="8:8" x14ac:dyDescent="0.25">
      <c r="H37" s="50"/>
    </row>
    <row r="38" spans="8:8" x14ac:dyDescent="0.25">
      <c r="H38" s="58"/>
    </row>
  </sheetData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DFF5D-02F5-4108-A689-E19B46164A38}">
  <dimension ref="A1:H32"/>
  <sheetViews>
    <sheetView workbookViewId="0">
      <selection activeCell="G10" sqref="G10"/>
    </sheetView>
  </sheetViews>
  <sheetFormatPr defaultRowHeight="15" x14ac:dyDescent="0.25"/>
  <cols>
    <col min="2" max="2" width="49" customWidth="1"/>
    <col min="4" max="4" width="8" bestFit="1" customWidth="1"/>
    <col min="5" max="5" width="20.85546875" customWidth="1"/>
    <col min="6" max="6" width="14" customWidth="1"/>
    <col min="7" max="7" width="23.7109375" customWidth="1"/>
    <col min="8" max="8" width="10.5703125" bestFit="1" customWidth="1"/>
    <col min="11" max="11" width="9" bestFit="1" customWidth="1"/>
    <col min="12" max="12" width="41.7109375" bestFit="1" customWidth="1"/>
    <col min="13" max="13" width="3.7109375" bestFit="1" customWidth="1"/>
    <col min="14" max="14" width="4" bestFit="1" customWidth="1"/>
    <col min="15" max="15" width="2" bestFit="1" customWidth="1"/>
    <col min="16" max="16" width="6" bestFit="1" customWidth="1"/>
    <col min="17" max="17" width="9.5703125" bestFit="1" customWidth="1"/>
  </cols>
  <sheetData>
    <row r="1" spans="1:8" x14ac:dyDescent="0.25">
      <c r="B1" t="s">
        <v>113</v>
      </c>
    </row>
    <row r="2" spans="1:8" x14ac:dyDescent="0.25">
      <c r="B2" t="s">
        <v>205</v>
      </c>
    </row>
    <row r="3" spans="1:8" x14ac:dyDescent="0.25">
      <c r="B3" s="6" t="s">
        <v>180</v>
      </c>
    </row>
    <row r="5" spans="1:8" ht="60" x14ac:dyDescent="0.25">
      <c r="A5" s="19" t="s">
        <v>39</v>
      </c>
      <c r="B5" s="19" t="s">
        <v>114</v>
      </c>
      <c r="C5" s="20" t="s">
        <v>41</v>
      </c>
      <c r="D5" s="20" t="s">
        <v>51</v>
      </c>
      <c r="E5" s="20" t="s">
        <v>50</v>
      </c>
      <c r="F5" s="20" t="s">
        <v>48</v>
      </c>
      <c r="G5" s="20" t="s">
        <v>52</v>
      </c>
      <c r="H5" s="50"/>
    </row>
    <row r="6" spans="1:8" x14ac:dyDescent="0.25">
      <c r="A6" s="46"/>
      <c r="B6" s="10" t="s">
        <v>169</v>
      </c>
      <c r="C6" s="49"/>
      <c r="D6" s="53"/>
      <c r="E6" s="49"/>
      <c r="F6" s="64"/>
      <c r="G6" s="52"/>
      <c r="H6" s="50"/>
    </row>
    <row r="7" spans="1:8" x14ac:dyDescent="0.25">
      <c r="A7" s="49">
        <v>1</v>
      </c>
      <c r="B7" s="3" t="s">
        <v>177</v>
      </c>
      <c r="C7" s="1" t="s">
        <v>43</v>
      </c>
      <c r="D7" s="3">
        <v>50</v>
      </c>
      <c r="E7" s="1">
        <v>4</v>
      </c>
      <c r="F7" s="64"/>
      <c r="G7" s="52">
        <f>D7*E7*F7</f>
        <v>0</v>
      </c>
      <c r="H7" s="50"/>
    </row>
    <row r="8" spans="1:8" x14ac:dyDescent="0.25">
      <c r="A8" s="49">
        <v>2</v>
      </c>
      <c r="B8" s="3" t="s">
        <v>178</v>
      </c>
      <c r="C8" s="1" t="s">
        <v>43</v>
      </c>
      <c r="D8" s="3">
        <v>100</v>
      </c>
      <c r="E8" s="1">
        <v>4</v>
      </c>
      <c r="F8" s="64"/>
      <c r="G8" s="52">
        <f t="shared" ref="G8:G9" si="0">D8*E8*F8</f>
        <v>0</v>
      </c>
      <c r="H8" s="50"/>
    </row>
    <row r="9" spans="1:8" x14ac:dyDescent="0.25">
      <c r="A9" s="49">
        <v>3</v>
      </c>
      <c r="B9" s="3" t="s">
        <v>179</v>
      </c>
      <c r="C9" s="1" t="s">
        <v>43</v>
      </c>
      <c r="D9" s="3">
        <v>15</v>
      </c>
      <c r="E9" s="1">
        <v>4</v>
      </c>
      <c r="F9" s="64"/>
      <c r="G9" s="52">
        <f t="shared" si="0"/>
        <v>0</v>
      </c>
      <c r="H9" s="50"/>
    </row>
    <row r="10" spans="1:8" x14ac:dyDescent="0.25">
      <c r="A10" s="13"/>
      <c r="B10" s="10" t="s">
        <v>40</v>
      </c>
      <c r="C10" s="10"/>
      <c r="D10" s="10"/>
      <c r="E10" s="10"/>
      <c r="F10" s="10"/>
      <c r="G10" s="14">
        <f>SUM(G7:G9)</f>
        <v>0</v>
      </c>
      <c r="H10" s="50"/>
    </row>
    <row r="11" spans="1:8" x14ac:dyDescent="0.25">
      <c r="A11" s="50"/>
      <c r="B11" s="50"/>
      <c r="C11" s="50"/>
      <c r="D11" s="50"/>
      <c r="E11" s="50"/>
      <c r="F11" s="50"/>
      <c r="G11" s="50"/>
      <c r="H11" s="50"/>
    </row>
    <row r="12" spans="1:8" x14ac:dyDescent="0.25">
      <c r="H12" s="50"/>
    </row>
    <row r="13" spans="1:8" x14ac:dyDescent="0.25">
      <c r="B13" s="3" t="s">
        <v>53</v>
      </c>
      <c r="C13" s="9">
        <f>G10</f>
        <v>0</v>
      </c>
      <c r="H13" s="50"/>
    </row>
    <row r="14" spans="1:8" x14ac:dyDescent="0.25">
      <c r="B14" s="25"/>
      <c r="C14" s="26"/>
      <c r="H14" s="50"/>
    </row>
    <row r="15" spans="1:8" x14ac:dyDescent="0.25">
      <c r="C15" s="29"/>
      <c r="H15" s="50"/>
    </row>
    <row r="16" spans="1:8" x14ac:dyDescent="0.25">
      <c r="H16" s="50"/>
    </row>
    <row r="17" spans="2:8" x14ac:dyDescent="0.25">
      <c r="H17" s="50"/>
    </row>
    <row r="18" spans="2:8" x14ac:dyDescent="0.25">
      <c r="B18" t="s">
        <v>49</v>
      </c>
      <c r="E18" t="s">
        <v>87</v>
      </c>
      <c r="H18" s="50"/>
    </row>
    <row r="19" spans="2:8" x14ac:dyDescent="0.25">
      <c r="H19" s="50"/>
    </row>
    <row r="20" spans="2:8" x14ac:dyDescent="0.25">
      <c r="H20" s="50"/>
    </row>
    <row r="21" spans="2:8" x14ac:dyDescent="0.25">
      <c r="H21" s="50"/>
    </row>
    <row r="22" spans="2:8" x14ac:dyDescent="0.25">
      <c r="H22" s="50"/>
    </row>
    <row r="23" spans="2:8" x14ac:dyDescent="0.25">
      <c r="H23" s="50"/>
    </row>
    <row r="24" spans="2:8" x14ac:dyDescent="0.25">
      <c r="H24" s="50"/>
    </row>
    <row r="25" spans="2:8" x14ac:dyDescent="0.25">
      <c r="H25" s="50"/>
    </row>
    <row r="26" spans="2:8" x14ac:dyDescent="0.25">
      <c r="H26" s="50"/>
    </row>
    <row r="27" spans="2:8" x14ac:dyDescent="0.25">
      <c r="H27" s="50"/>
    </row>
    <row r="28" spans="2:8" x14ac:dyDescent="0.25">
      <c r="H28" s="50"/>
    </row>
    <row r="29" spans="2:8" x14ac:dyDescent="0.25">
      <c r="H29" s="50"/>
    </row>
    <row r="30" spans="2:8" x14ac:dyDescent="0.25">
      <c r="H30" s="50"/>
    </row>
    <row r="31" spans="2:8" x14ac:dyDescent="0.25">
      <c r="H31" s="50"/>
    </row>
    <row r="32" spans="2:8" x14ac:dyDescent="0.25">
      <c r="H32" s="58"/>
    </row>
  </sheetData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5A4A-6D4B-4346-ACE1-1F83428E72C9}">
  <dimension ref="A1:H51"/>
  <sheetViews>
    <sheetView workbookViewId="0">
      <selection activeCell="G29" sqref="G29"/>
    </sheetView>
  </sheetViews>
  <sheetFormatPr defaultRowHeight="15" x14ac:dyDescent="0.25"/>
  <cols>
    <col min="2" max="2" width="49" customWidth="1"/>
    <col min="4" max="4" width="8" bestFit="1" customWidth="1"/>
    <col min="5" max="5" width="20.85546875" customWidth="1"/>
    <col min="6" max="6" width="14" customWidth="1"/>
    <col min="7" max="7" width="23.7109375" customWidth="1"/>
    <col min="8" max="8" width="10.5703125" bestFit="1" customWidth="1"/>
    <col min="11" max="11" width="9" bestFit="1" customWidth="1"/>
    <col min="12" max="12" width="41.7109375" bestFit="1" customWidth="1"/>
    <col min="13" max="13" width="3.7109375" bestFit="1" customWidth="1"/>
    <col min="14" max="14" width="4" bestFit="1" customWidth="1"/>
    <col min="15" max="15" width="2" bestFit="1" customWidth="1"/>
    <col min="16" max="16" width="6" bestFit="1" customWidth="1"/>
    <col min="17" max="17" width="9.5703125" bestFit="1" customWidth="1"/>
  </cols>
  <sheetData>
    <row r="1" spans="1:8" x14ac:dyDescent="0.25">
      <c r="B1" t="s">
        <v>113</v>
      </c>
    </row>
    <row r="2" spans="1:8" x14ac:dyDescent="0.25">
      <c r="B2" t="s">
        <v>205</v>
      </c>
    </row>
    <row r="3" spans="1:8" x14ac:dyDescent="0.25">
      <c r="B3" s="6" t="s">
        <v>200</v>
      </c>
    </row>
    <row r="5" spans="1:8" ht="60" x14ac:dyDescent="0.25">
      <c r="A5" s="19" t="s">
        <v>39</v>
      </c>
      <c r="B5" s="19" t="s">
        <v>114</v>
      </c>
      <c r="C5" s="20" t="s">
        <v>41</v>
      </c>
      <c r="D5" s="20" t="s">
        <v>51</v>
      </c>
      <c r="E5" s="20" t="s">
        <v>50</v>
      </c>
      <c r="F5" s="20" t="s">
        <v>48</v>
      </c>
      <c r="G5" s="20" t="s">
        <v>52</v>
      </c>
      <c r="H5" s="50"/>
    </row>
    <row r="6" spans="1:8" x14ac:dyDescent="0.25">
      <c r="A6" s="46"/>
      <c r="B6" s="10" t="s">
        <v>169</v>
      </c>
      <c r="C6" s="49"/>
      <c r="D6" s="53"/>
      <c r="E6" s="49"/>
      <c r="F6" s="64"/>
      <c r="G6" s="52"/>
      <c r="H6" s="50"/>
    </row>
    <row r="7" spans="1:8" x14ac:dyDescent="0.25">
      <c r="A7" s="69">
        <v>1</v>
      </c>
      <c r="B7" s="3" t="s">
        <v>181</v>
      </c>
      <c r="C7" s="1" t="s">
        <v>43</v>
      </c>
      <c r="D7" s="3">
        <v>10</v>
      </c>
      <c r="E7" s="1">
        <v>4</v>
      </c>
      <c r="F7" s="64"/>
      <c r="G7" s="52">
        <f t="shared" ref="G7:G18" si="0">D7*E7*F7</f>
        <v>0</v>
      </c>
      <c r="H7" s="50"/>
    </row>
    <row r="8" spans="1:8" x14ac:dyDescent="0.25">
      <c r="A8" s="69">
        <v>2</v>
      </c>
      <c r="B8" s="3" t="s">
        <v>182</v>
      </c>
      <c r="C8" s="1" t="s">
        <v>43</v>
      </c>
      <c r="D8" s="3">
        <v>15</v>
      </c>
      <c r="E8" s="1">
        <v>4</v>
      </c>
      <c r="F8" s="64"/>
      <c r="G8" s="52">
        <f t="shared" si="0"/>
        <v>0</v>
      </c>
      <c r="H8" s="50"/>
    </row>
    <row r="9" spans="1:8" x14ac:dyDescent="0.25">
      <c r="A9" s="69">
        <v>3</v>
      </c>
      <c r="B9" s="3" t="s">
        <v>129</v>
      </c>
      <c r="C9" s="1" t="s">
        <v>43</v>
      </c>
      <c r="D9" s="3">
        <v>400</v>
      </c>
      <c r="E9" s="1">
        <v>4</v>
      </c>
      <c r="F9" s="64"/>
      <c r="G9" s="52">
        <f t="shared" si="0"/>
        <v>0</v>
      </c>
      <c r="H9" s="50"/>
    </row>
    <row r="10" spans="1:8" x14ac:dyDescent="0.25">
      <c r="A10" s="69">
        <v>4</v>
      </c>
      <c r="B10" s="3" t="s">
        <v>183</v>
      </c>
      <c r="C10" s="1" t="s">
        <v>43</v>
      </c>
      <c r="D10" s="68">
        <v>20</v>
      </c>
      <c r="E10" s="1">
        <v>4</v>
      </c>
      <c r="F10" s="64"/>
      <c r="G10" s="52">
        <f t="shared" si="0"/>
        <v>0</v>
      </c>
      <c r="H10" s="50"/>
    </row>
    <row r="11" spans="1:8" x14ac:dyDescent="0.25">
      <c r="A11" s="69">
        <v>5</v>
      </c>
      <c r="B11" s="3" t="s">
        <v>184</v>
      </c>
      <c r="C11" s="1" t="s">
        <v>43</v>
      </c>
      <c r="D11" s="68">
        <v>20</v>
      </c>
      <c r="E11" s="1">
        <v>4</v>
      </c>
      <c r="F11" s="64"/>
      <c r="G11" s="52">
        <f t="shared" si="0"/>
        <v>0</v>
      </c>
      <c r="H11" s="50"/>
    </row>
    <row r="12" spans="1:8" x14ac:dyDescent="0.25">
      <c r="A12" s="69">
        <v>6</v>
      </c>
      <c r="B12" s="3" t="s">
        <v>185</v>
      </c>
      <c r="C12" s="1" t="s">
        <v>43</v>
      </c>
      <c r="D12" s="3">
        <v>20</v>
      </c>
      <c r="E12" s="1">
        <v>4</v>
      </c>
      <c r="F12" s="64"/>
      <c r="G12" s="52">
        <f t="shared" si="0"/>
        <v>0</v>
      </c>
      <c r="H12" s="50"/>
    </row>
    <row r="13" spans="1:8" x14ac:dyDescent="0.25">
      <c r="A13" s="69">
        <v>7</v>
      </c>
      <c r="B13" s="3" t="s">
        <v>131</v>
      </c>
      <c r="C13" s="1" t="s">
        <v>43</v>
      </c>
      <c r="D13" s="3">
        <v>230</v>
      </c>
      <c r="E13" s="1">
        <v>4</v>
      </c>
      <c r="F13" s="64"/>
      <c r="G13" s="52">
        <f t="shared" si="0"/>
        <v>0</v>
      </c>
      <c r="H13" s="50"/>
    </row>
    <row r="14" spans="1:8" x14ac:dyDescent="0.25">
      <c r="A14" s="69">
        <v>8</v>
      </c>
      <c r="B14" s="3" t="s">
        <v>186</v>
      </c>
      <c r="C14" s="1" t="s">
        <v>43</v>
      </c>
      <c r="D14" s="3">
        <v>15</v>
      </c>
      <c r="E14" s="1">
        <v>4</v>
      </c>
      <c r="F14" s="64"/>
      <c r="G14" s="52">
        <f t="shared" si="0"/>
        <v>0</v>
      </c>
      <c r="H14" s="50"/>
    </row>
    <row r="15" spans="1:8" x14ac:dyDescent="0.25">
      <c r="A15" s="69">
        <v>9</v>
      </c>
      <c r="B15" s="3" t="s">
        <v>187</v>
      </c>
      <c r="C15" s="1" t="s">
        <v>43</v>
      </c>
      <c r="D15" s="3">
        <v>20</v>
      </c>
      <c r="E15" s="1">
        <v>4</v>
      </c>
      <c r="F15" s="64"/>
      <c r="G15" s="52">
        <f t="shared" si="0"/>
        <v>0</v>
      </c>
      <c r="H15" s="50"/>
    </row>
    <row r="16" spans="1:8" x14ac:dyDescent="0.25">
      <c r="A16" s="69">
        <v>10</v>
      </c>
      <c r="B16" s="3" t="s">
        <v>134</v>
      </c>
      <c r="C16" s="1" t="s">
        <v>43</v>
      </c>
      <c r="D16" s="3">
        <v>30</v>
      </c>
      <c r="E16" s="1">
        <v>4</v>
      </c>
      <c r="F16" s="64"/>
      <c r="G16" s="52">
        <f t="shared" si="0"/>
        <v>0</v>
      </c>
      <c r="H16" s="50"/>
    </row>
    <row r="17" spans="1:8" x14ac:dyDescent="0.25">
      <c r="A17" s="69">
        <v>11</v>
      </c>
      <c r="B17" s="3" t="s">
        <v>135</v>
      </c>
      <c r="C17" s="1" t="s">
        <v>43</v>
      </c>
      <c r="D17" s="3">
        <v>200</v>
      </c>
      <c r="E17" s="1">
        <v>4</v>
      </c>
      <c r="F17" s="64"/>
      <c r="G17" s="52">
        <f t="shared" si="0"/>
        <v>0</v>
      </c>
      <c r="H17" s="50"/>
    </row>
    <row r="18" spans="1:8" x14ac:dyDescent="0.25">
      <c r="A18" s="69">
        <v>12</v>
      </c>
      <c r="B18" s="3" t="s">
        <v>188</v>
      </c>
      <c r="C18" s="1" t="s">
        <v>43</v>
      </c>
      <c r="D18" s="3">
        <v>15</v>
      </c>
      <c r="E18" s="1">
        <v>4</v>
      </c>
      <c r="F18" s="64"/>
      <c r="G18" s="52">
        <f t="shared" si="0"/>
        <v>0</v>
      </c>
      <c r="H18" s="50"/>
    </row>
    <row r="19" spans="1:8" x14ac:dyDescent="0.25">
      <c r="A19" s="69">
        <v>13</v>
      </c>
      <c r="B19" s="3" t="s">
        <v>189</v>
      </c>
      <c r="C19" s="1" t="s">
        <v>43</v>
      </c>
      <c r="D19" s="3">
        <v>10</v>
      </c>
      <c r="E19" s="1">
        <v>4</v>
      </c>
      <c r="F19" s="64"/>
      <c r="G19" s="52">
        <f>D19*E19*F19</f>
        <v>0</v>
      </c>
      <c r="H19" s="50"/>
    </row>
    <row r="20" spans="1:8" x14ac:dyDescent="0.25">
      <c r="A20" s="69">
        <v>14</v>
      </c>
      <c r="B20" s="3" t="s">
        <v>132</v>
      </c>
      <c r="C20" s="1" t="s">
        <v>43</v>
      </c>
      <c r="D20" s="3">
        <v>100</v>
      </c>
      <c r="E20" s="1">
        <v>4</v>
      </c>
      <c r="F20" s="64"/>
      <c r="G20" s="52">
        <f t="shared" ref="G20:G28" si="1">D20*E20*F20</f>
        <v>0</v>
      </c>
      <c r="H20" s="50"/>
    </row>
    <row r="21" spans="1:8" x14ac:dyDescent="0.25">
      <c r="A21" s="69">
        <v>15</v>
      </c>
      <c r="B21" s="3" t="s">
        <v>190</v>
      </c>
      <c r="C21" s="1" t="s">
        <v>43</v>
      </c>
      <c r="D21" s="3">
        <v>20</v>
      </c>
      <c r="E21" s="1">
        <v>4</v>
      </c>
      <c r="F21" s="64"/>
      <c r="G21" s="52">
        <f t="shared" si="1"/>
        <v>0</v>
      </c>
      <c r="H21" s="50"/>
    </row>
    <row r="22" spans="1:8" x14ac:dyDescent="0.25">
      <c r="A22" s="49"/>
      <c r="B22" s="67" t="s">
        <v>170</v>
      </c>
      <c r="C22" s="49"/>
      <c r="D22" s="53"/>
      <c r="E22" s="49"/>
      <c r="F22" s="64"/>
      <c r="G22" s="52"/>
      <c r="H22" s="50"/>
    </row>
    <row r="23" spans="1:8" x14ac:dyDescent="0.25">
      <c r="A23" s="49">
        <v>16</v>
      </c>
      <c r="B23" s="3" t="s">
        <v>127</v>
      </c>
      <c r="C23" s="1" t="s">
        <v>45</v>
      </c>
      <c r="D23" s="3">
        <v>4</v>
      </c>
      <c r="E23" s="1">
        <v>4</v>
      </c>
      <c r="F23" s="64"/>
      <c r="G23" s="52">
        <f t="shared" si="1"/>
        <v>0</v>
      </c>
      <c r="H23" s="50"/>
    </row>
    <row r="24" spans="1:8" x14ac:dyDescent="0.25">
      <c r="A24" s="49">
        <v>17</v>
      </c>
      <c r="B24" s="3" t="s">
        <v>130</v>
      </c>
      <c r="C24" s="1" t="s">
        <v>45</v>
      </c>
      <c r="D24" s="3">
        <v>15</v>
      </c>
      <c r="E24" s="1">
        <v>4</v>
      </c>
      <c r="F24" s="64"/>
      <c r="G24" s="52">
        <f t="shared" si="1"/>
        <v>0</v>
      </c>
      <c r="H24" s="50"/>
    </row>
    <row r="25" spans="1:8" x14ac:dyDescent="0.25">
      <c r="A25" s="49">
        <v>18</v>
      </c>
      <c r="B25" s="3" t="s">
        <v>131</v>
      </c>
      <c r="C25" s="1" t="s">
        <v>45</v>
      </c>
      <c r="D25" s="3">
        <v>25</v>
      </c>
      <c r="E25" s="1">
        <v>4</v>
      </c>
      <c r="F25" s="64"/>
      <c r="G25" s="52">
        <f t="shared" si="1"/>
        <v>0</v>
      </c>
      <c r="H25" s="50"/>
    </row>
    <row r="26" spans="1:8" x14ac:dyDescent="0.25">
      <c r="A26" s="49">
        <v>19</v>
      </c>
      <c r="B26" s="3" t="s">
        <v>126</v>
      </c>
      <c r="C26" s="1" t="s">
        <v>45</v>
      </c>
      <c r="D26" s="3">
        <v>8</v>
      </c>
      <c r="E26" s="1">
        <v>4</v>
      </c>
      <c r="F26" s="64"/>
      <c r="G26" s="52">
        <f t="shared" si="1"/>
        <v>0</v>
      </c>
      <c r="H26" s="50"/>
    </row>
    <row r="27" spans="1:8" x14ac:dyDescent="0.25">
      <c r="A27" s="49">
        <v>20</v>
      </c>
      <c r="B27" s="3" t="s">
        <v>128</v>
      </c>
      <c r="C27" s="1" t="s">
        <v>45</v>
      </c>
      <c r="D27" s="3">
        <v>20</v>
      </c>
      <c r="E27" s="1">
        <v>4</v>
      </c>
      <c r="F27" s="64"/>
      <c r="G27" s="52">
        <f t="shared" si="1"/>
        <v>0</v>
      </c>
      <c r="H27" s="50"/>
    </row>
    <row r="28" spans="1:8" x14ac:dyDescent="0.25">
      <c r="A28" s="49">
        <v>21</v>
      </c>
      <c r="B28" s="3" t="s">
        <v>133</v>
      </c>
      <c r="C28" s="1" t="s">
        <v>45</v>
      </c>
      <c r="D28" s="3">
        <v>8</v>
      </c>
      <c r="E28" s="1">
        <v>4</v>
      </c>
      <c r="F28" s="64"/>
      <c r="G28" s="52">
        <f t="shared" si="1"/>
        <v>0</v>
      </c>
      <c r="H28" s="50"/>
    </row>
    <row r="29" spans="1:8" x14ac:dyDescent="0.25">
      <c r="A29" s="13"/>
      <c r="B29" s="10" t="s">
        <v>40</v>
      </c>
      <c r="C29" s="10"/>
      <c r="D29" s="10"/>
      <c r="E29" s="10"/>
      <c r="F29" s="10"/>
      <c r="G29" s="14">
        <f>SUM(G7:G21,G23:G28)</f>
        <v>0</v>
      </c>
      <c r="H29" s="50"/>
    </row>
    <row r="30" spans="1:8" x14ac:dyDescent="0.25">
      <c r="A30" s="50"/>
      <c r="B30" s="50"/>
      <c r="C30" s="50"/>
      <c r="D30" s="50"/>
      <c r="E30" s="50"/>
      <c r="F30" s="50"/>
      <c r="G30" s="50"/>
      <c r="H30" s="50"/>
    </row>
    <row r="31" spans="1:8" x14ac:dyDescent="0.25">
      <c r="H31" s="50"/>
    </row>
    <row r="32" spans="1:8" x14ac:dyDescent="0.25">
      <c r="B32" s="3" t="s">
        <v>53</v>
      </c>
      <c r="C32" s="9">
        <f>G29</f>
        <v>0</v>
      </c>
      <c r="H32" s="50"/>
    </row>
    <row r="33" spans="2:8" x14ac:dyDescent="0.25">
      <c r="B33" s="25"/>
      <c r="C33" s="26"/>
      <c r="H33" s="50"/>
    </row>
    <row r="34" spans="2:8" x14ac:dyDescent="0.25">
      <c r="C34" s="29"/>
      <c r="H34" s="50"/>
    </row>
    <row r="35" spans="2:8" x14ac:dyDescent="0.25">
      <c r="H35" s="50"/>
    </row>
    <row r="36" spans="2:8" x14ac:dyDescent="0.25">
      <c r="H36" s="50"/>
    </row>
    <row r="37" spans="2:8" x14ac:dyDescent="0.25">
      <c r="B37" t="s">
        <v>49</v>
      </c>
      <c r="E37" t="s">
        <v>87</v>
      </c>
      <c r="H37" s="50"/>
    </row>
    <row r="38" spans="2:8" x14ac:dyDescent="0.25">
      <c r="H38" s="50"/>
    </row>
    <row r="39" spans="2:8" x14ac:dyDescent="0.25">
      <c r="H39" s="50"/>
    </row>
    <row r="40" spans="2:8" x14ac:dyDescent="0.25">
      <c r="H40" s="50"/>
    </row>
    <row r="41" spans="2:8" x14ac:dyDescent="0.25">
      <c r="H41" s="50"/>
    </row>
    <row r="42" spans="2:8" x14ac:dyDescent="0.25">
      <c r="H42" s="50"/>
    </row>
    <row r="43" spans="2:8" x14ac:dyDescent="0.25">
      <c r="H43" s="50"/>
    </row>
    <row r="44" spans="2:8" x14ac:dyDescent="0.25">
      <c r="H44" s="50"/>
    </row>
    <row r="45" spans="2:8" x14ac:dyDescent="0.25">
      <c r="H45" s="50"/>
    </row>
    <row r="46" spans="2:8" x14ac:dyDescent="0.25">
      <c r="H46" s="50"/>
    </row>
    <row r="47" spans="2:8" x14ac:dyDescent="0.25">
      <c r="H47" s="50"/>
    </row>
    <row r="48" spans="2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8"/>
    </row>
  </sheetData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4D143-45CA-47F2-81F8-2C128D86C8F1}">
  <dimension ref="A1:H47"/>
  <sheetViews>
    <sheetView workbookViewId="0">
      <selection activeCell="B2" sqref="B2"/>
    </sheetView>
  </sheetViews>
  <sheetFormatPr defaultRowHeight="15" x14ac:dyDescent="0.25"/>
  <cols>
    <col min="2" max="2" width="49" customWidth="1"/>
    <col min="4" max="4" width="8" bestFit="1" customWidth="1"/>
    <col min="5" max="5" width="20.85546875" customWidth="1"/>
    <col min="6" max="6" width="14" customWidth="1"/>
    <col min="7" max="7" width="23.7109375" customWidth="1"/>
    <col min="8" max="8" width="10.5703125" bestFit="1" customWidth="1"/>
    <col min="11" max="11" width="9" bestFit="1" customWidth="1"/>
    <col min="12" max="12" width="41.7109375" bestFit="1" customWidth="1"/>
    <col min="13" max="13" width="3.7109375" bestFit="1" customWidth="1"/>
    <col min="14" max="14" width="4" bestFit="1" customWidth="1"/>
    <col min="15" max="15" width="2" bestFit="1" customWidth="1"/>
    <col min="16" max="16" width="6" bestFit="1" customWidth="1"/>
    <col min="17" max="17" width="9.5703125" bestFit="1" customWidth="1"/>
  </cols>
  <sheetData>
    <row r="1" spans="1:8" x14ac:dyDescent="0.25">
      <c r="B1" t="s">
        <v>113</v>
      </c>
    </row>
    <row r="2" spans="1:8" x14ac:dyDescent="0.25">
      <c r="B2" t="s">
        <v>205</v>
      </c>
    </row>
    <row r="3" spans="1:8" x14ac:dyDescent="0.25">
      <c r="B3" s="6" t="s">
        <v>201</v>
      </c>
    </row>
    <row r="5" spans="1:8" ht="60" x14ac:dyDescent="0.25">
      <c r="A5" s="19" t="s">
        <v>39</v>
      </c>
      <c r="B5" s="19" t="s">
        <v>114</v>
      </c>
      <c r="C5" s="20" t="s">
        <v>41</v>
      </c>
      <c r="D5" s="20" t="s">
        <v>51</v>
      </c>
      <c r="E5" s="20" t="s">
        <v>50</v>
      </c>
      <c r="F5" s="20" t="s">
        <v>48</v>
      </c>
      <c r="G5" s="20" t="s">
        <v>52</v>
      </c>
      <c r="H5" s="50"/>
    </row>
    <row r="6" spans="1:8" x14ac:dyDescent="0.25">
      <c r="A6" s="46"/>
      <c r="B6" s="10" t="s">
        <v>169</v>
      </c>
      <c r="C6" s="49"/>
      <c r="D6" s="53"/>
      <c r="E6" s="49"/>
      <c r="F6" s="64"/>
      <c r="G6" s="52"/>
      <c r="H6" s="50"/>
    </row>
    <row r="7" spans="1:8" x14ac:dyDescent="0.25">
      <c r="A7" s="69">
        <v>1</v>
      </c>
      <c r="B7" s="3" t="s">
        <v>137</v>
      </c>
      <c r="C7" s="1" t="s">
        <v>43</v>
      </c>
      <c r="D7" s="3">
        <v>160</v>
      </c>
      <c r="E7" s="1">
        <v>4</v>
      </c>
      <c r="F7" s="64"/>
      <c r="G7" s="52">
        <f t="shared" ref="G7:G14" si="0">D7*E7*F7</f>
        <v>0</v>
      </c>
      <c r="H7" s="50"/>
    </row>
    <row r="8" spans="1:8" x14ac:dyDescent="0.25">
      <c r="A8" s="69">
        <v>2</v>
      </c>
      <c r="B8" s="3" t="s">
        <v>136</v>
      </c>
      <c r="C8" s="1" t="s">
        <v>43</v>
      </c>
      <c r="D8" s="3">
        <v>20</v>
      </c>
      <c r="E8" s="1">
        <v>4</v>
      </c>
      <c r="F8" s="64"/>
      <c r="G8" s="52">
        <f t="shared" si="0"/>
        <v>0</v>
      </c>
      <c r="H8" s="50"/>
    </row>
    <row r="9" spans="1:8" x14ac:dyDescent="0.25">
      <c r="A9" s="69">
        <v>3</v>
      </c>
      <c r="B9" s="3" t="s">
        <v>191</v>
      </c>
      <c r="C9" s="1" t="s">
        <v>43</v>
      </c>
      <c r="D9" s="3">
        <v>20</v>
      </c>
      <c r="E9" s="1">
        <v>4</v>
      </c>
      <c r="F9" s="64"/>
      <c r="G9" s="52">
        <f t="shared" si="0"/>
        <v>0</v>
      </c>
      <c r="H9" s="50"/>
    </row>
    <row r="10" spans="1:8" x14ac:dyDescent="0.25">
      <c r="A10" s="69">
        <v>4</v>
      </c>
      <c r="B10" s="3" t="s">
        <v>192</v>
      </c>
      <c r="C10" s="1" t="s">
        <v>43</v>
      </c>
      <c r="D10" s="3">
        <v>15</v>
      </c>
      <c r="E10" s="1">
        <v>4</v>
      </c>
      <c r="F10" s="64"/>
      <c r="G10" s="52">
        <f t="shared" si="0"/>
        <v>0</v>
      </c>
      <c r="H10" s="50"/>
    </row>
    <row r="11" spans="1:8" x14ac:dyDescent="0.25">
      <c r="A11" s="69">
        <v>5</v>
      </c>
      <c r="B11" s="3" t="s">
        <v>193</v>
      </c>
      <c r="C11" s="1" t="s">
        <v>43</v>
      </c>
      <c r="D11" s="3">
        <v>15</v>
      </c>
      <c r="E11" s="1">
        <v>4</v>
      </c>
      <c r="F11" s="64"/>
      <c r="G11" s="52">
        <f t="shared" si="0"/>
        <v>0</v>
      </c>
      <c r="H11" s="50"/>
    </row>
    <row r="12" spans="1:8" x14ac:dyDescent="0.25">
      <c r="A12" s="69">
        <v>6</v>
      </c>
      <c r="B12" s="3" t="s">
        <v>143</v>
      </c>
      <c r="C12" s="1" t="s">
        <v>43</v>
      </c>
      <c r="D12" s="3">
        <v>80</v>
      </c>
      <c r="E12" s="1">
        <v>4</v>
      </c>
      <c r="F12" s="64"/>
      <c r="G12" s="52">
        <f t="shared" si="0"/>
        <v>0</v>
      </c>
      <c r="H12" s="50"/>
    </row>
    <row r="13" spans="1:8" x14ac:dyDescent="0.25">
      <c r="A13" s="69">
        <v>7</v>
      </c>
      <c r="B13" s="3" t="s">
        <v>194</v>
      </c>
      <c r="C13" s="1" t="s">
        <v>43</v>
      </c>
      <c r="D13" s="3">
        <v>20</v>
      </c>
      <c r="E13" s="1">
        <v>4</v>
      </c>
      <c r="F13" s="64"/>
      <c r="G13" s="52">
        <f t="shared" si="0"/>
        <v>0</v>
      </c>
      <c r="H13" s="50"/>
    </row>
    <row r="14" spans="1:8" x14ac:dyDescent="0.25">
      <c r="A14" s="69">
        <v>8</v>
      </c>
      <c r="B14" s="3" t="s">
        <v>195</v>
      </c>
      <c r="C14" s="1" t="s">
        <v>43</v>
      </c>
      <c r="D14" s="3">
        <v>20</v>
      </c>
      <c r="E14" s="1">
        <v>4</v>
      </c>
      <c r="F14" s="64"/>
      <c r="G14" s="52">
        <f t="shared" si="0"/>
        <v>0</v>
      </c>
      <c r="H14" s="50"/>
    </row>
    <row r="15" spans="1:8" x14ac:dyDescent="0.25">
      <c r="A15" s="69">
        <v>9</v>
      </c>
      <c r="B15" s="3" t="s">
        <v>196</v>
      </c>
      <c r="C15" s="1" t="s">
        <v>43</v>
      </c>
      <c r="D15" s="3">
        <v>15</v>
      </c>
      <c r="E15" s="1">
        <v>4</v>
      </c>
      <c r="F15" s="64"/>
      <c r="G15" s="52">
        <f>D15*E15*F15</f>
        <v>0</v>
      </c>
      <c r="H15" s="50"/>
    </row>
    <row r="16" spans="1:8" x14ac:dyDescent="0.25">
      <c r="A16" s="69">
        <v>10</v>
      </c>
      <c r="B16" s="3" t="s">
        <v>145</v>
      </c>
      <c r="C16" s="1" t="s">
        <v>43</v>
      </c>
      <c r="D16" s="3">
        <v>180</v>
      </c>
      <c r="E16" s="1">
        <v>4</v>
      </c>
      <c r="F16" s="64"/>
      <c r="G16" s="52">
        <f t="shared" ref="G16:G24" si="1">D16*E16*F16</f>
        <v>0</v>
      </c>
      <c r="H16" s="50"/>
    </row>
    <row r="17" spans="1:8" x14ac:dyDescent="0.25">
      <c r="A17" s="49"/>
      <c r="B17" s="67" t="s">
        <v>170</v>
      </c>
      <c r="C17" s="49"/>
      <c r="D17" s="53"/>
      <c r="E17" s="49"/>
      <c r="F17" s="64"/>
      <c r="G17" s="52"/>
      <c r="H17" s="50"/>
    </row>
    <row r="18" spans="1:8" x14ac:dyDescent="0.25">
      <c r="A18" s="49">
        <v>11</v>
      </c>
      <c r="B18" s="3" t="s">
        <v>138</v>
      </c>
      <c r="C18" s="1" t="s">
        <v>45</v>
      </c>
      <c r="D18" s="3">
        <v>8</v>
      </c>
      <c r="E18" s="1">
        <v>4</v>
      </c>
      <c r="F18" s="64"/>
      <c r="G18" s="52">
        <f t="shared" si="1"/>
        <v>0</v>
      </c>
      <c r="H18" s="50"/>
    </row>
    <row r="19" spans="1:8" x14ac:dyDescent="0.25">
      <c r="A19" s="49">
        <v>12</v>
      </c>
      <c r="B19" s="3" t="s">
        <v>139</v>
      </c>
      <c r="C19" s="1" t="s">
        <v>45</v>
      </c>
      <c r="D19" s="3">
        <v>8</v>
      </c>
      <c r="E19" s="1">
        <v>4</v>
      </c>
      <c r="F19" s="64"/>
      <c r="G19" s="52">
        <f t="shared" si="1"/>
        <v>0</v>
      </c>
      <c r="H19" s="50"/>
    </row>
    <row r="20" spans="1:8" x14ac:dyDescent="0.25">
      <c r="A20" s="49">
        <v>13</v>
      </c>
      <c r="B20" s="3" t="s">
        <v>141</v>
      </c>
      <c r="C20" s="1" t="s">
        <v>45</v>
      </c>
      <c r="D20" s="3">
        <v>8</v>
      </c>
      <c r="E20" s="1">
        <v>4</v>
      </c>
      <c r="F20" s="64"/>
      <c r="G20" s="52">
        <f t="shared" si="1"/>
        <v>0</v>
      </c>
      <c r="H20" s="50"/>
    </row>
    <row r="21" spans="1:8" x14ac:dyDescent="0.25">
      <c r="A21" s="49">
        <v>14</v>
      </c>
      <c r="B21" s="3" t="s">
        <v>197</v>
      </c>
      <c r="C21" s="1" t="s">
        <v>45</v>
      </c>
      <c r="D21" s="3">
        <v>8</v>
      </c>
      <c r="E21" s="1">
        <v>4</v>
      </c>
      <c r="F21" s="64"/>
      <c r="G21" s="52">
        <f t="shared" si="1"/>
        <v>0</v>
      </c>
      <c r="H21" s="50"/>
    </row>
    <row r="22" spans="1:8" x14ac:dyDescent="0.25">
      <c r="A22" s="49">
        <v>15</v>
      </c>
      <c r="B22" s="3" t="s">
        <v>144</v>
      </c>
      <c r="C22" s="1" t="s">
        <v>45</v>
      </c>
      <c r="D22" s="3">
        <v>8</v>
      </c>
      <c r="E22" s="1">
        <v>4</v>
      </c>
      <c r="F22" s="64"/>
      <c r="G22" s="52">
        <f t="shared" si="1"/>
        <v>0</v>
      </c>
      <c r="H22" s="50"/>
    </row>
    <row r="23" spans="1:8" x14ac:dyDescent="0.25">
      <c r="A23" s="49">
        <v>16</v>
      </c>
      <c r="B23" s="3" t="s">
        <v>140</v>
      </c>
      <c r="C23" s="1" t="s">
        <v>45</v>
      </c>
      <c r="D23" s="3">
        <v>8</v>
      </c>
      <c r="E23" s="1">
        <v>4</v>
      </c>
      <c r="F23" s="64"/>
      <c r="G23" s="52">
        <f t="shared" si="1"/>
        <v>0</v>
      </c>
      <c r="H23" s="50"/>
    </row>
    <row r="24" spans="1:8" x14ac:dyDescent="0.25">
      <c r="A24" s="49">
        <v>17</v>
      </c>
      <c r="B24" s="3" t="s">
        <v>142</v>
      </c>
      <c r="C24" s="1" t="s">
        <v>45</v>
      </c>
      <c r="D24" s="3">
        <v>8</v>
      </c>
      <c r="E24" s="1">
        <v>4</v>
      </c>
      <c r="F24" s="64"/>
      <c r="G24" s="52">
        <f t="shared" si="1"/>
        <v>0</v>
      </c>
      <c r="H24" s="50"/>
    </row>
    <row r="25" spans="1:8" x14ac:dyDescent="0.25">
      <c r="A25" s="13"/>
      <c r="B25" s="10" t="s">
        <v>40</v>
      </c>
      <c r="C25" s="10"/>
      <c r="D25" s="10"/>
      <c r="E25" s="10"/>
      <c r="F25" s="10"/>
      <c r="G25" s="14">
        <f>SUM(G7:G16,G18:G24)</f>
        <v>0</v>
      </c>
      <c r="H25" s="50"/>
    </row>
    <row r="26" spans="1:8" x14ac:dyDescent="0.25">
      <c r="A26" s="50"/>
      <c r="B26" s="50"/>
      <c r="C26" s="50"/>
      <c r="D26" s="50"/>
      <c r="E26" s="50"/>
      <c r="F26" s="50"/>
      <c r="G26" s="50"/>
      <c r="H26" s="50"/>
    </row>
    <row r="27" spans="1:8" x14ac:dyDescent="0.25">
      <c r="H27" s="50"/>
    </row>
    <row r="28" spans="1:8" x14ac:dyDescent="0.25">
      <c r="B28" s="3" t="s">
        <v>53</v>
      </c>
      <c r="C28" s="9">
        <f>G25</f>
        <v>0</v>
      </c>
      <c r="H28" s="50"/>
    </row>
    <row r="29" spans="1:8" x14ac:dyDescent="0.25">
      <c r="B29" s="25"/>
      <c r="C29" s="26"/>
      <c r="H29" s="50"/>
    </row>
    <row r="30" spans="1:8" x14ac:dyDescent="0.25">
      <c r="C30" s="29"/>
      <c r="H30" s="50"/>
    </row>
    <row r="31" spans="1:8" x14ac:dyDescent="0.25">
      <c r="H31" s="50"/>
    </row>
    <row r="32" spans="1:8" x14ac:dyDescent="0.25">
      <c r="H32" s="50"/>
    </row>
    <row r="33" spans="2:8" x14ac:dyDescent="0.25">
      <c r="B33" t="s">
        <v>49</v>
      </c>
      <c r="E33" t="s">
        <v>87</v>
      </c>
      <c r="H33" s="50"/>
    </row>
    <row r="34" spans="2:8" x14ac:dyDescent="0.25">
      <c r="H34" s="50"/>
    </row>
    <row r="35" spans="2:8" x14ac:dyDescent="0.25">
      <c r="H35" s="50"/>
    </row>
    <row r="36" spans="2:8" x14ac:dyDescent="0.25">
      <c r="H36" s="50"/>
    </row>
    <row r="37" spans="2:8" x14ac:dyDescent="0.25">
      <c r="H37" s="50"/>
    </row>
    <row r="38" spans="2:8" x14ac:dyDescent="0.25">
      <c r="H38" s="50"/>
    </row>
    <row r="39" spans="2:8" x14ac:dyDescent="0.25">
      <c r="H39" s="50"/>
    </row>
    <row r="40" spans="2:8" x14ac:dyDescent="0.25">
      <c r="H40" s="50"/>
    </row>
    <row r="41" spans="2:8" x14ac:dyDescent="0.25">
      <c r="H41" s="50"/>
    </row>
    <row r="42" spans="2:8" x14ac:dyDescent="0.25">
      <c r="H42" s="50"/>
    </row>
    <row r="43" spans="2:8" x14ac:dyDescent="0.25">
      <c r="H43" s="50"/>
    </row>
    <row r="44" spans="2:8" x14ac:dyDescent="0.25">
      <c r="H44" s="50"/>
    </row>
    <row r="45" spans="2:8" x14ac:dyDescent="0.25">
      <c r="H45" s="50"/>
    </row>
    <row r="46" spans="2:8" x14ac:dyDescent="0.25">
      <c r="H46" s="50"/>
    </row>
    <row r="47" spans="2:8" x14ac:dyDescent="0.25">
      <c r="H47" s="5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workbookViewId="0">
      <selection activeCell="B17" sqref="B17"/>
    </sheetView>
  </sheetViews>
  <sheetFormatPr defaultRowHeight="15" x14ac:dyDescent="0.25"/>
  <cols>
    <col min="1" max="1" width="6.7109375" customWidth="1"/>
    <col min="2" max="2" width="51.140625" customWidth="1"/>
    <col min="3" max="3" width="11" customWidth="1"/>
    <col min="4" max="4" width="8.85546875" customWidth="1"/>
    <col min="5" max="5" width="18.7109375" customWidth="1"/>
    <col min="6" max="6" width="12.7109375" customWidth="1"/>
    <col min="7" max="7" width="18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72</v>
      </c>
    </row>
    <row r="5" spans="1:7" ht="95.2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7" t="s">
        <v>91</v>
      </c>
      <c r="C6" s="1" t="s">
        <v>45</v>
      </c>
      <c r="D6" s="1">
        <v>70</v>
      </c>
      <c r="E6" s="18">
        <v>9</v>
      </c>
      <c r="F6" s="2"/>
      <c r="G6" s="9">
        <f t="shared" ref="G6:G14" si="0">F6*D6*E6</f>
        <v>0</v>
      </c>
    </row>
    <row r="7" spans="1:7" x14ac:dyDescent="0.25">
      <c r="A7" s="1">
        <v>2</v>
      </c>
      <c r="B7" s="7" t="s">
        <v>13</v>
      </c>
      <c r="C7" s="1" t="s">
        <v>44</v>
      </c>
      <c r="D7" s="1">
        <v>5</v>
      </c>
      <c r="E7" s="18">
        <v>9</v>
      </c>
      <c r="F7" s="2"/>
      <c r="G7" s="9">
        <f t="shared" si="0"/>
        <v>0</v>
      </c>
    </row>
    <row r="8" spans="1:7" x14ac:dyDescent="0.25">
      <c r="A8" s="1">
        <v>3</v>
      </c>
      <c r="B8" s="7" t="s">
        <v>14</v>
      </c>
      <c r="C8" s="8" t="s">
        <v>44</v>
      </c>
      <c r="D8" s="1">
        <v>59</v>
      </c>
      <c r="E8" s="18">
        <v>9</v>
      </c>
      <c r="F8" s="2"/>
      <c r="G8" s="9">
        <f t="shared" si="0"/>
        <v>0</v>
      </c>
    </row>
    <row r="9" spans="1:7" x14ac:dyDescent="0.25">
      <c r="A9" s="1">
        <v>4</v>
      </c>
      <c r="B9" s="3" t="s">
        <v>15</v>
      </c>
      <c r="C9" s="8" t="s">
        <v>44</v>
      </c>
      <c r="D9" s="1">
        <v>38</v>
      </c>
      <c r="E9" s="18">
        <v>4</v>
      </c>
      <c r="F9" s="2"/>
      <c r="G9" s="9">
        <f t="shared" si="0"/>
        <v>0</v>
      </c>
    </row>
    <row r="10" spans="1:7" x14ac:dyDescent="0.25">
      <c r="A10" s="1">
        <v>5</v>
      </c>
      <c r="B10" s="3" t="s">
        <v>16</v>
      </c>
      <c r="C10" s="8" t="s">
        <v>45</v>
      </c>
      <c r="D10" s="1">
        <v>100</v>
      </c>
      <c r="E10" s="18">
        <v>8</v>
      </c>
      <c r="F10" s="2"/>
      <c r="G10" s="9">
        <f t="shared" si="0"/>
        <v>0</v>
      </c>
    </row>
    <row r="11" spans="1:7" s="41" customFormat="1" ht="30" x14ac:dyDescent="0.25">
      <c r="A11" s="18">
        <v>6</v>
      </c>
      <c r="B11" s="38" t="s">
        <v>96</v>
      </c>
      <c r="C11" s="42" t="s">
        <v>44</v>
      </c>
      <c r="D11" s="18">
        <v>56</v>
      </c>
      <c r="E11" s="18">
        <v>4</v>
      </c>
      <c r="F11" s="39"/>
      <c r="G11" s="40">
        <f t="shared" si="0"/>
        <v>0</v>
      </c>
    </row>
    <row r="12" spans="1:7" s="41" customFormat="1" x14ac:dyDescent="0.25">
      <c r="A12" s="18">
        <v>7</v>
      </c>
      <c r="B12" s="22" t="s">
        <v>89</v>
      </c>
      <c r="C12" s="42" t="s">
        <v>44</v>
      </c>
      <c r="D12" s="18">
        <v>27</v>
      </c>
      <c r="E12" s="18">
        <v>4</v>
      </c>
      <c r="F12" s="39"/>
      <c r="G12" s="40">
        <f t="shared" si="0"/>
        <v>0</v>
      </c>
    </row>
    <row r="13" spans="1:7" s="41" customFormat="1" ht="30" x14ac:dyDescent="0.25">
      <c r="A13" s="18">
        <v>8</v>
      </c>
      <c r="B13" s="38" t="s">
        <v>90</v>
      </c>
      <c r="C13" s="42" t="s">
        <v>44</v>
      </c>
      <c r="D13" s="18">
        <v>1</v>
      </c>
      <c r="E13" s="18">
        <v>4</v>
      </c>
      <c r="F13" s="39"/>
      <c r="G13" s="40">
        <f t="shared" si="0"/>
        <v>0</v>
      </c>
    </row>
    <row r="14" spans="1:7" x14ac:dyDescent="0.25">
      <c r="A14" s="1">
        <v>9</v>
      </c>
      <c r="B14" s="3" t="s">
        <v>202</v>
      </c>
      <c r="C14" s="1" t="s">
        <v>47</v>
      </c>
      <c r="D14" s="1">
        <v>1</v>
      </c>
      <c r="E14" s="18">
        <f>210*1.2</f>
        <v>252</v>
      </c>
      <c r="F14" s="2"/>
      <c r="G14" s="9">
        <f t="shared" si="0"/>
        <v>0</v>
      </c>
    </row>
    <row r="15" spans="1:7" x14ac:dyDescent="0.25">
      <c r="A15" s="1"/>
      <c r="B15" s="10" t="s">
        <v>40</v>
      </c>
      <c r="C15" s="10"/>
      <c r="D15" s="10"/>
      <c r="E15" s="10"/>
      <c r="F15" s="10"/>
      <c r="G15" s="14">
        <f>SUM(G6:G14)</f>
        <v>0</v>
      </c>
    </row>
    <row r="17" spans="2:6" x14ac:dyDescent="0.25">
      <c r="F17" s="31"/>
    </row>
    <row r="18" spans="2:6" x14ac:dyDescent="0.25">
      <c r="B18" s="22" t="s">
        <v>53</v>
      </c>
      <c r="C18" s="9">
        <f>G15</f>
        <v>0</v>
      </c>
      <c r="F18" s="31"/>
    </row>
    <row r="19" spans="2:6" x14ac:dyDescent="0.25">
      <c r="B19" s="25"/>
      <c r="C19" s="26"/>
      <c r="F19" s="31"/>
    </row>
    <row r="20" spans="2:6" x14ac:dyDescent="0.25">
      <c r="B20" s="4"/>
      <c r="C20" s="27"/>
      <c r="F20" s="31"/>
    </row>
    <row r="21" spans="2:6" x14ac:dyDescent="0.25">
      <c r="F21" s="31"/>
    </row>
    <row r="22" spans="2:6" x14ac:dyDescent="0.25">
      <c r="F22" s="31"/>
    </row>
    <row r="23" spans="2:6" x14ac:dyDescent="0.25">
      <c r="B23" t="s">
        <v>49</v>
      </c>
      <c r="E23" t="s">
        <v>86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B6" sqref="B6:G9"/>
    </sheetView>
  </sheetViews>
  <sheetFormatPr defaultRowHeight="15" x14ac:dyDescent="0.25"/>
  <cols>
    <col min="1" max="1" width="7.42578125" customWidth="1"/>
    <col min="2" max="2" width="49" customWidth="1"/>
    <col min="3" max="3" width="11.42578125" customWidth="1"/>
    <col min="4" max="4" width="7.5703125" customWidth="1"/>
    <col min="5" max="5" width="18.5703125" customWidth="1"/>
    <col min="6" max="6" width="13.140625" customWidth="1"/>
    <col min="7" max="7" width="21.8554687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58</v>
      </c>
    </row>
    <row r="5" spans="1:7" ht="93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56</v>
      </c>
      <c r="C6" s="1" t="s">
        <v>43</v>
      </c>
      <c r="D6" s="1">
        <v>4779.37</v>
      </c>
      <c r="E6" s="18">
        <v>26</v>
      </c>
      <c r="F6" s="2"/>
      <c r="G6" s="9">
        <f>F6*E6*D6</f>
        <v>0</v>
      </c>
    </row>
    <row r="7" spans="1:7" x14ac:dyDescent="0.25">
      <c r="A7" s="1">
        <v>2</v>
      </c>
      <c r="B7" s="3" t="s">
        <v>57</v>
      </c>
      <c r="C7" s="1" t="s">
        <v>43</v>
      </c>
      <c r="D7" s="1">
        <v>3644.15</v>
      </c>
      <c r="E7" s="18">
        <v>26</v>
      </c>
      <c r="F7" s="2"/>
      <c r="G7" s="9">
        <f>F7*E7*D7</f>
        <v>0</v>
      </c>
    </row>
    <row r="8" spans="1:7" x14ac:dyDescent="0.25">
      <c r="A8" s="24">
        <v>3</v>
      </c>
      <c r="B8" s="3" t="s">
        <v>78</v>
      </c>
      <c r="C8" s="1" t="s">
        <v>43</v>
      </c>
      <c r="D8" s="1">
        <v>4779.37</v>
      </c>
      <c r="E8" s="18">
        <v>26</v>
      </c>
      <c r="F8" s="2"/>
      <c r="G8" s="9">
        <f>F8*E8*D8</f>
        <v>0</v>
      </c>
    </row>
    <row r="9" spans="1:7" x14ac:dyDescent="0.25">
      <c r="A9" s="24">
        <v>4</v>
      </c>
      <c r="B9" s="3" t="s">
        <v>79</v>
      </c>
      <c r="C9" s="1" t="s">
        <v>43</v>
      </c>
      <c r="D9" s="1">
        <v>3644.15</v>
      </c>
      <c r="E9" s="18">
        <v>26</v>
      </c>
      <c r="F9" s="2"/>
      <c r="G9" s="9">
        <f>F9*E9*D9</f>
        <v>0</v>
      </c>
    </row>
    <row r="10" spans="1:7" x14ac:dyDescent="0.25">
      <c r="A10" s="13"/>
      <c r="B10" s="10" t="s">
        <v>40</v>
      </c>
      <c r="C10" s="10"/>
      <c r="D10" s="10"/>
      <c r="E10" s="10"/>
      <c r="F10" s="10"/>
      <c r="G10" s="14">
        <f>SUM(G6:G9)</f>
        <v>0</v>
      </c>
    </row>
    <row r="13" spans="1:7" x14ac:dyDescent="0.25">
      <c r="B13" s="22" t="s">
        <v>53</v>
      </c>
      <c r="C13" s="9">
        <f>G10</f>
        <v>0</v>
      </c>
    </row>
    <row r="14" spans="1:7" x14ac:dyDescent="0.25">
      <c r="B14" s="25"/>
      <c r="C14" s="26"/>
    </row>
    <row r="15" spans="1:7" x14ac:dyDescent="0.25">
      <c r="B15" s="4"/>
      <c r="C15" s="27"/>
    </row>
    <row r="18" spans="2:5" x14ac:dyDescent="0.25">
      <c r="B18" t="s">
        <v>49</v>
      </c>
      <c r="E18" t="s">
        <v>85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B6" sqref="B6:B7"/>
    </sheetView>
  </sheetViews>
  <sheetFormatPr defaultRowHeight="15" x14ac:dyDescent="0.25"/>
  <cols>
    <col min="1" max="1" width="7.42578125" customWidth="1"/>
    <col min="2" max="2" width="49" customWidth="1"/>
    <col min="3" max="3" width="10.42578125" customWidth="1"/>
    <col min="4" max="4" width="8.28515625" customWidth="1"/>
    <col min="5" max="5" width="19.28515625" customWidth="1"/>
    <col min="6" max="6" width="12.140625" customWidth="1"/>
    <col min="7" max="7" width="17.4257812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59</v>
      </c>
    </row>
    <row r="5" spans="1:7" ht="102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56</v>
      </c>
      <c r="C6" s="1" t="s">
        <v>43</v>
      </c>
      <c r="D6" s="1">
        <v>37.340000000000003</v>
      </c>
      <c r="E6" s="18">
        <v>26</v>
      </c>
      <c r="F6" s="2"/>
      <c r="G6" s="9">
        <f>F6*E6*D6</f>
        <v>0</v>
      </c>
    </row>
    <row r="7" spans="1:7" x14ac:dyDescent="0.25">
      <c r="A7" s="1">
        <v>2</v>
      </c>
      <c r="B7" s="3" t="s">
        <v>57</v>
      </c>
      <c r="C7" s="1" t="s">
        <v>43</v>
      </c>
      <c r="D7" s="1">
        <v>163.36000000000001</v>
      </c>
      <c r="E7" s="18">
        <v>26</v>
      </c>
      <c r="F7" s="2"/>
      <c r="G7" s="9">
        <f>F7*E7*D7</f>
        <v>0</v>
      </c>
    </row>
    <row r="8" spans="1:7" x14ac:dyDescent="0.25">
      <c r="A8" s="24">
        <v>3</v>
      </c>
      <c r="B8" s="3" t="s">
        <v>78</v>
      </c>
      <c r="C8" s="1" t="s">
        <v>43</v>
      </c>
      <c r="D8" s="1">
        <v>37.340000000000003</v>
      </c>
      <c r="E8" s="18">
        <v>26</v>
      </c>
      <c r="F8" s="2"/>
      <c r="G8" s="9">
        <f>F8*E8*D8</f>
        <v>0</v>
      </c>
    </row>
    <row r="9" spans="1:7" x14ac:dyDescent="0.25">
      <c r="A9" s="24">
        <v>4</v>
      </c>
      <c r="B9" s="3" t="s">
        <v>79</v>
      </c>
      <c r="C9" s="1" t="s">
        <v>43</v>
      </c>
      <c r="D9" s="1">
        <v>163.36000000000001</v>
      </c>
      <c r="E9" s="18">
        <v>26</v>
      </c>
      <c r="F9" s="2"/>
      <c r="G9" s="9">
        <f>F9*E9*D9</f>
        <v>0</v>
      </c>
    </row>
    <row r="10" spans="1:7" x14ac:dyDescent="0.25">
      <c r="A10" s="13"/>
      <c r="B10" s="10" t="s">
        <v>40</v>
      </c>
      <c r="C10" s="10"/>
      <c r="D10" s="10"/>
      <c r="E10" s="10"/>
      <c r="F10" s="10"/>
      <c r="G10" s="14">
        <f>SUM(G6:G9)</f>
        <v>0</v>
      </c>
    </row>
    <row r="13" spans="1:7" x14ac:dyDescent="0.25">
      <c r="B13" s="22" t="s">
        <v>53</v>
      </c>
      <c r="C13" s="9">
        <f>G10</f>
        <v>0</v>
      </c>
    </row>
    <row r="14" spans="1:7" x14ac:dyDescent="0.25">
      <c r="B14" s="25"/>
      <c r="C14" s="26"/>
    </row>
    <row r="15" spans="1:7" x14ac:dyDescent="0.25">
      <c r="B15" s="4"/>
      <c r="C15" s="27"/>
    </row>
    <row r="18" spans="2:5" x14ac:dyDescent="0.25">
      <c r="B18" t="s">
        <v>49</v>
      </c>
      <c r="E18" t="s">
        <v>85</v>
      </c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workbookViewId="0">
      <selection activeCell="B7" sqref="B7"/>
    </sheetView>
  </sheetViews>
  <sheetFormatPr defaultRowHeight="15" x14ac:dyDescent="0.25"/>
  <cols>
    <col min="1" max="1" width="6.7109375" customWidth="1"/>
    <col min="2" max="2" width="53.5703125" customWidth="1"/>
    <col min="3" max="3" width="11.28515625" customWidth="1"/>
    <col min="4" max="4" width="8.140625" customWidth="1"/>
    <col min="5" max="5" width="16.7109375" customWidth="1"/>
    <col min="6" max="6" width="12.7109375" customWidth="1"/>
    <col min="7" max="7" width="17.4257812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60</v>
      </c>
    </row>
    <row r="5" spans="1:7" ht="10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246</v>
      </c>
      <c r="C6" s="1" t="s">
        <v>43</v>
      </c>
      <c r="D6" s="1">
        <v>1440</v>
      </c>
      <c r="E6" s="1">
        <v>34</v>
      </c>
      <c r="F6" s="2"/>
      <c r="G6" s="9">
        <f t="shared" ref="G6:G16" si="0">F6*D6*E6</f>
        <v>0</v>
      </c>
    </row>
    <row r="7" spans="1:7" x14ac:dyDescent="0.25">
      <c r="A7" s="1">
        <v>2</v>
      </c>
      <c r="B7" s="3" t="s">
        <v>209</v>
      </c>
      <c r="C7" s="1" t="s">
        <v>43</v>
      </c>
      <c r="D7" s="1">
        <v>1440</v>
      </c>
      <c r="E7" s="1">
        <v>17</v>
      </c>
      <c r="F7" s="2"/>
      <c r="G7" s="9">
        <f t="shared" si="0"/>
        <v>0</v>
      </c>
    </row>
    <row r="8" spans="1:7" x14ac:dyDescent="0.25">
      <c r="A8" s="1">
        <v>3</v>
      </c>
      <c r="B8" s="3" t="s">
        <v>56</v>
      </c>
      <c r="C8" s="1" t="s">
        <v>43</v>
      </c>
      <c r="D8" s="5">
        <f>200+650</f>
        <v>850</v>
      </c>
      <c r="E8" s="1">
        <v>26</v>
      </c>
      <c r="F8" s="2"/>
      <c r="G8" s="9">
        <f t="shared" si="0"/>
        <v>0</v>
      </c>
    </row>
    <row r="9" spans="1:7" x14ac:dyDescent="0.25">
      <c r="A9" s="1">
        <v>4</v>
      </c>
      <c r="B9" s="3" t="s">
        <v>57</v>
      </c>
      <c r="C9" s="8" t="s">
        <v>43</v>
      </c>
      <c r="D9" s="5">
        <v>580</v>
      </c>
      <c r="E9" s="1">
        <v>26</v>
      </c>
      <c r="F9" s="2"/>
      <c r="G9" s="9">
        <f t="shared" si="0"/>
        <v>0</v>
      </c>
    </row>
    <row r="10" spans="1:7" x14ac:dyDescent="0.25">
      <c r="A10" s="1">
        <v>5</v>
      </c>
      <c r="B10" s="3" t="s">
        <v>78</v>
      </c>
      <c r="C10" s="1" t="s">
        <v>43</v>
      </c>
      <c r="D10" s="5">
        <v>200</v>
      </c>
      <c r="E10" s="18">
        <v>26</v>
      </c>
      <c r="F10" s="2"/>
      <c r="G10" s="9">
        <f t="shared" si="0"/>
        <v>0</v>
      </c>
    </row>
    <row r="11" spans="1:7" x14ac:dyDescent="0.25">
      <c r="A11" s="1">
        <v>6</v>
      </c>
      <c r="B11" s="3" t="s">
        <v>79</v>
      </c>
      <c r="C11" s="1" t="s">
        <v>43</v>
      </c>
      <c r="D11" s="5">
        <v>580</v>
      </c>
      <c r="E11" s="18">
        <v>26</v>
      </c>
      <c r="F11" s="2"/>
      <c r="G11" s="9">
        <f t="shared" si="0"/>
        <v>0</v>
      </c>
    </row>
    <row r="12" spans="1:7" x14ac:dyDescent="0.25">
      <c r="A12" s="1">
        <v>7</v>
      </c>
      <c r="B12" s="7" t="s">
        <v>17</v>
      </c>
      <c r="C12" s="1" t="s">
        <v>44</v>
      </c>
      <c r="D12" s="1">
        <v>1</v>
      </c>
      <c r="E12" s="1">
        <v>9</v>
      </c>
      <c r="F12" s="2"/>
      <c r="G12" s="9">
        <f t="shared" si="0"/>
        <v>0</v>
      </c>
    </row>
    <row r="13" spans="1:7" x14ac:dyDescent="0.25">
      <c r="A13" s="1">
        <v>8</v>
      </c>
      <c r="B13" s="3" t="s">
        <v>18</v>
      </c>
      <c r="C13" s="1" t="s">
        <v>43</v>
      </c>
      <c r="D13" s="1">
        <v>600</v>
      </c>
      <c r="E13" s="1">
        <v>9</v>
      </c>
      <c r="F13" s="2"/>
      <c r="G13" s="9">
        <f t="shared" si="0"/>
        <v>0</v>
      </c>
    </row>
    <row r="14" spans="1:7" x14ac:dyDescent="0.25">
      <c r="A14" s="1">
        <v>9</v>
      </c>
      <c r="B14" s="3" t="s">
        <v>19</v>
      </c>
      <c r="C14" s="8" t="s">
        <v>44</v>
      </c>
      <c r="D14" s="1">
        <v>1</v>
      </c>
      <c r="E14" s="1">
        <v>9</v>
      </c>
      <c r="F14" s="2"/>
      <c r="G14" s="9">
        <f t="shared" si="0"/>
        <v>0</v>
      </c>
    </row>
    <row r="15" spans="1:7" x14ac:dyDescent="0.25">
      <c r="A15" s="1">
        <v>10</v>
      </c>
      <c r="B15" s="3" t="s">
        <v>203</v>
      </c>
      <c r="C15" s="8" t="s">
        <v>47</v>
      </c>
      <c r="D15" s="1">
        <v>1</v>
      </c>
      <c r="E15" s="1">
        <v>22</v>
      </c>
      <c r="F15" s="2"/>
      <c r="G15" s="9">
        <f t="shared" si="0"/>
        <v>0</v>
      </c>
    </row>
    <row r="16" spans="1:7" x14ac:dyDescent="0.25">
      <c r="A16" s="1">
        <v>11</v>
      </c>
      <c r="B16" s="3" t="s">
        <v>7</v>
      </c>
      <c r="C16" s="1" t="s">
        <v>43</v>
      </c>
      <c r="D16" s="1">
        <v>3400</v>
      </c>
      <c r="E16" s="1">
        <v>51</v>
      </c>
      <c r="F16" s="2"/>
      <c r="G16" s="9">
        <f t="shared" si="0"/>
        <v>0</v>
      </c>
    </row>
    <row r="17" spans="1:7" x14ac:dyDescent="0.25">
      <c r="A17" s="13"/>
      <c r="B17" s="10" t="s">
        <v>40</v>
      </c>
      <c r="C17" s="10"/>
      <c r="D17" s="10"/>
      <c r="E17" s="10"/>
      <c r="F17" s="10"/>
      <c r="G17" s="14">
        <f>SUM(G6:G16)</f>
        <v>0</v>
      </c>
    </row>
    <row r="20" spans="1:7" x14ac:dyDescent="0.25">
      <c r="B20" s="22" t="s">
        <v>53</v>
      </c>
      <c r="C20" s="9">
        <f>G17</f>
        <v>0</v>
      </c>
    </row>
    <row r="21" spans="1:7" x14ac:dyDescent="0.25">
      <c r="B21" s="25"/>
      <c r="C21" s="26"/>
    </row>
    <row r="22" spans="1:7" x14ac:dyDescent="0.25">
      <c r="B22" s="4"/>
      <c r="C22" s="27"/>
    </row>
    <row r="25" spans="1:7" x14ac:dyDescent="0.25">
      <c r="B25" t="s">
        <v>49</v>
      </c>
      <c r="E25" t="s">
        <v>88</v>
      </c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"/>
  <sheetViews>
    <sheetView workbookViewId="0">
      <selection activeCell="G25" sqref="G25"/>
    </sheetView>
  </sheetViews>
  <sheetFormatPr defaultRowHeight="15" x14ac:dyDescent="0.25"/>
  <cols>
    <col min="1" max="1" width="6.7109375" customWidth="1"/>
    <col min="2" max="2" width="60.7109375" customWidth="1"/>
    <col min="3" max="3" width="11" customWidth="1"/>
    <col min="4" max="4" width="8" customWidth="1"/>
    <col min="5" max="5" width="14" customWidth="1"/>
    <col min="6" max="6" width="12.5703125" customWidth="1"/>
    <col min="7" max="7" width="18.570312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61</v>
      </c>
    </row>
    <row r="5" spans="1:7" ht="103.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246</v>
      </c>
      <c r="C6" s="1" t="s">
        <v>43</v>
      </c>
      <c r="D6" s="1">
        <v>2444.21</v>
      </c>
      <c r="E6" s="1">
        <v>34</v>
      </c>
      <c r="F6" s="2"/>
      <c r="G6" s="9">
        <f t="shared" ref="G6:G14" si="0">F6*D6*E6</f>
        <v>0</v>
      </c>
    </row>
    <row r="7" spans="1:7" x14ac:dyDescent="0.25">
      <c r="A7" s="1">
        <v>2</v>
      </c>
      <c r="B7" s="3" t="s">
        <v>209</v>
      </c>
      <c r="C7" s="1" t="s">
        <v>43</v>
      </c>
      <c r="D7" s="1">
        <v>2444.21</v>
      </c>
      <c r="E7" s="1">
        <v>17</v>
      </c>
      <c r="F7" s="2"/>
      <c r="G7" s="9">
        <f t="shared" si="0"/>
        <v>0</v>
      </c>
    </row>
    <row r="8" spans="1:7" x14ac:dyDescent="0.25">
      <c r="A8" s="1">
        <v>3</v>
      </c>
      <c r="B8" s="3" t="s">
        <v>211</v>
      </c>
      <c r="C8" s="1" t="s">
        <v>43</v>
      </c>
      <c r="D8" s="1">
        <v>2653.1</v>
      </c>
      <c r="E8" s="1">
        <v>34</v>
      </c>
      <c r="F8" s="2"/>
      <c r="G8" s="9">
        <f t="shared" si="0"/>
        <v>0</v>
      </c>
    </row>
    <row r="9" spans="1:7" x14ac:dyDescent="0.25">
      <c r="A9" s="1">
        <v>4</v>
      </c>
      <c r="B9" s="3" t="s">
        <v>210</v>
      </c>
      <c r="C9" s="1" t="s">
        <v>43</v>
      </c>
      <c r="D9" s="1">
        <v>2653.1</v>
      </c>
      <c r="E9" s="1">
        <v>17</v>
      </c>
      <c r="F9" s="2"/>
      <c r="G9" s="9">
        <f t="shared" si="0"/>
        <v>0</v>
      </c>
    </row>
    <row r="10" spans="1:7" ht="30" x14ac:dyDescent="0.25">
      <c r="A10" s="1">
        <v>5</v>
      </c>
      <c r="B10" s="7" t="s">
        <v>20</v>
      </c>
      <c r="C10" s="8" t="s">
        <v>45</v>
      </c>
      <c r="D10" s="1">
        <v>40</v>
      </c>
      <c r="E10" s="1">
        <v>9</v>
      </c>
      <c r="F10" s="2"/>
      <c r="G10" s="9">
        <f t="shared" si="0"/>
        <v>0</v>
      </c>
    </row>
    <row r="11" spans="1:7" x14ac:dyDescent="0.25">
      <c r="A11" s="1">
        <v>6</v>
      </c>
      <c r="B11" s="7" t="s">
        <v>21</v>
      </c>
      <c r="C11" s="1" t="s">
        <v>44</v>
      </c>
      <c r="D11" s="1">
        <v>10</v>
      </c>
      <c r="E11" s="1">
        <v>9</v>
      </c>
      <c r="F11" s="2"/>
      <c r="G11" s="9">
        <f t="shared" si="0"/>
        <v>0</v>
      </c>
    </row>
    <row r="12" spans="1:7" x14ac:dyDescent="0.25">
      <c r="A12" s="1">
        <v>7</v>
      </c>
      <c r="B12" s="3" t="s">
        <v>11</v>
      </c>
      <c r="C12" s="8" t="s">
        <v>44</v>
      </c>
      <c r="D12" s="1">
        <v>4</v>
      </c>
      <c r="E12" s="1">
        <v>9</v>
      </c>
      <c r="F12" s="2"/>
      <c r="G12" s="9">
        <f t="shared" si="0"/>
        <v>0</v>
      </c>
    </row>
    <row r="13" spans="1:7" x14ac:dyDescent="0.25">
      <c r="A13" s="1">
        <v>8</v>
      </c>
      <c r="B13" s="3" t="s">
        <v>22</v>
      </c>
      <c r="C13" s="1" t="s">
        <v>44</v>
      </c>
      <c r="D13" s="1">
        <v>18</v>
      </c>
      <c r="E13" s="1">
        <v>9</v>
      </c>
      <c r="F13" s="2"/>
      <c r="G13" s="9">
        <f t="shared" si="0"/>
        <v>0</v>
      </c>
    </row>
    <row r="14" spans="1:7" x14ac:dyDescent="0.25">
      <c r="A14" s="1">
        <v>9</v>
      </c>
      <c r="B14" s="3" t="s">
        <v>202</v>
      </c>
      <c r="C14" s="1" t="s">
        <v>47</v>
      </c>
      <c r="D14" s="1">
        <v>1</v>
      </c>
      <c r="E14" s="1">
        <v>170</v>
      </c>
      <c r="F14" s="2"/>
      <c r="G14" s="9">
        <f t="shared" si="0"/>
        <v>0</v>
      </c>
    </row>
    <row r="15" spans="1:7" x14ac:dyDescent="0.25">
      <c r="A15" s="13"/>
      <c r="B15" s="10" t="s">
        <v>40</v>
      </c>
      <c r="C15" s="10"/>
      <c r="D15" s="10"/>
      <c r="E15" s="10"/>
      <c r="F15" s="10"/>
      <c r="G15" s="14">
        <f>SUM(G6:G14)</f>
        <v>0</v>
      </c>
    </row>
    <row r="18" spans="2:6" x14ac:dyDescent="0.25">
      <c r="B18" s="22" t="s">
        <v>53</v>
      </c>
      <c r="C18" s="9">
        <f>G15</f>
        <v>0</v>
      </c>
      <c r="F18" s="29"/>
    </row>
    <row r="19" spans="2:6" x14ac:dyDescent="0.25">
      <c r="B19" s="25"/>
      <c r="C19" s="26"/>
    </row>
    <row r="20" spans="2:6" x14ac:dyDescent="0.25">
      <c r="B20" s="4"/>
      <c r="C20" s="27"/>
    </row>
    <row r="23" spans="2:6" x14ac:dyDescent="0.25">
      <c r="B23" t="s">
        <v>49</v>
      </c>
      <c r="E23" t="s">
        <v>87</v>
      </c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workbookViewId="0">
      <selection activeCell="B2" sqref="B2"/>
    </sheetView>
  </sheetViews>
  <sheetFormatPr defaultRowHeight="15" x14ac:dyDescent="0.25"/>
  <cols>
    <col min="1" max="1" width="7" customWidth="1"/>
    <col min="2" max="2" width="49" customWidth="1"/>
    <col min="3" max="3" width="11.140625" customWidth="1"/>
    <col min="4" max="4" width="7.85546875" customWidth="1"/>
    <col min="5" max="5" width="18.5703125" customWidth="1"/>
    <col min="6" max="6" width="13.7109375" customWidth="1"/>
    <col min="7" max="7" width="16.85546875" customWidth="1"/>
  </cols>
  <sheetData>
    <row r="1" spans="1:7" x14ac:dyDescent="0.25">
      <c r="B1" t="s">
        <v>70</v>
      </c>
      <c r="E1" s="44" t="s">
        <v>71</v>
      </c>
    </row>
    <row r="2" spans="1:7" x14ac:dyDescent="0.25">
      <c r="B2" t="s">
        <v>205</v>
      </c>
    </row>
    <row r="3" spans="1:7" x14ac:dyDescent="0.25">
      <c r="B3" s="6" t="s">
        <v>62</v>
      </c>
    </row>
    <row r="5" spans="1:7" ht="87.75" customHeight="1" x14ac:dyDescent="0.25">
      <c r="A5" s="10" t="s">
        <v>39</v>
      </c>
      <c r="B5" s="11" t="s">
        <v>42</v>
      </c>
      <c r="C5" s="12" t="s">
        <v>41</v>
      </c>
      <c r="D5" s="12" t="s">
        <v>51</v>
      </c>
      <c r="E5" s="23" t="s">
        <v>50</v>
      </c>
      <c r="F5" s="12" t="s">
        <v>48</v>
      </c>
      <c r="G5" s="12" t="s">
        <v>52</v>
      </c>
    </row>
    <row r="6" spans="1:7" x14ac:dyDescent="0.25">
      <c r="A6" s="1">
        <v>1</v>
      </c>
      <c r="B6" s="3" t="s">
        <v>56</v>
      </c>
      <c r="C6" s="1" t="s">
        <v>43</v>
      </c>
      <c r="D6" s="1">
        <v>933.64</v>
      </c>
      <c r="E6" s="18">
        <v>26</v>
      </c>
      <c r="F6" s="2"/>
      <c r="G6" s="9">
        <f>F6*E6*D6</f>
        <v>0</v>
      </c>
    </row>
    <row r="7" spans="1:7" x14ac:dyDescent="0.25">
      <c r="A7" s="1">
        <v>2</v>
      </c>
      <c r="B7" s="3" t="s">
        <v>57</v>
      </c>
      <c r="C7" s="1" t="s">
        <v>43</v>
      </c>
      <c r="D7" s="1">
        <v>360.88</v>
      </c>
      <c r="E7" s="18">
        <v>26</v>
      </c>
      <c r="F7" s="2"/>
      <c r="G7" s="9">
        <f>F7*E7*D7</f>
        <v>0</v>
      </c>
    </row>
    <row r="8" spans="1:7" x14ac:dyDescent="0.25">
      <c r="A8" s="24">
        <v>3</v>
      </c>
      <c r="B8" s="3" t="s">
        <v>78</v>
      </c>
      <c r="C8" s="1" t="s">
        <v>43</v>
      </c>
      <c r="D8" s="1">
        <v>933.64</v>
      </c>
      <c r="E8" s="18">
        <v>26</v>
      </c>
      <c r="F8" s="2"/>
      <c r="G8" s="9">
        <f>F8*E8*D8</f>
        <v>0</v>
      </c>
    </row>
    <row r="9" spans="1:7" x14ac:dyDescent="0.25">
      <c r="A9" s="24">
        <v>4</v>
      </c>
      <c r="B9" s="3" t="s">
        <v>79</v>
      </c>
      <c r="C9" s="1" t="s">
        <v>43</v>
      </c>
      <c r="D9" s="1">
        <v>360.88</v>
      </c>
      <c r="E9" s="18">
        <v>26</v>
      </c>
      <c r="F9" s="2"/>
      <c r="G9" s="9">
        <f>F9*E9*D9</f>
        <v>0</v>
      </c>
    </row>
    <row r="10" spans="1:7" x14ac:dyDescent="0.25">
      <c r="A10" s="13"/>
      <c r="B10" s="10" t="s">
        <v>40</v>
      </c>
      <c r="C10" s="10"/>
      <c r="D10" s="10"/>
      <c r="E10" s="10"/>
      <c r="F10" s="10"/>
      <c r="G10" s="14">
        <f>SUM(G6:G9)</f>
        <v>0</v>
      </c>
    </row>
    <row r="13" spans="1:7" x14ac:dyDescent="0.25">
      <c r="B13" s="22" t="s">
        <v>53</v>
      </c>
      <c r="C13" s="9">
        <f>G10</f>
        <v>0</v>
      </c>
    </row>
    <row r="14" spans="1:7" x14ac:dyDescent="0.25">
      <c r="B14" s="25"/>
      <c r="C14" s="26"/>
    </row>
    <row r="15" spans="1:7" x14ac:dyDescent="0.25">
      <c r="B15" s="4"/>
      <c r="C15" s="27"/>
    </row>
    <row r="18" spans="2:5" x14ac:dyDescent="0.25">
      <c r="B18" t="s">
        <v>49</v>
      </c>
      <c r="E18" t="s">
        <v>83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39</vt:i4>
      </vt:variant>
      <vt:variant>
        <vt:lpstr>Imenovani obsegi</vt:lpstr>
      </vt:variant>
      <vt:variant>
        <vt:i4>1</vt:i4>
      </vt:variant>
    </vt:vector>
  </HeadingPairs>
  <TitlesOfParts>
    <vt:vector size="40" baseType="lpstr">
      <vt:lpstr>SKLOP 1-DOB-košnja+obrezovanje</vt:lpstr>
      <vt:lpstr>SKLOP 2-DOB-zimska služba</vt:lpstr>
      <vt:lpstr>SKLOP 3-DOMŽALE-košnja</vt:lpstr>
      <vt:lpstr>SKLOP 4-DOMŽALE-obrezovanje</vt:lpstr>
      <vt:lpstr>SKLOP 5-DOMŽALE-zimska služba</vt:lpstr>
      <vt:lpstr>SKLOP 6-ŠENTPAVEL-zimska služba</vt:lpstr>
      <vt:lpstr>SKLOP 7-HOMEC-vzdrževanje</vt:lpstr>
      <vt:lpstr>SKLOP 8-IHAN-košnja+obrezovanje</vt:lpstr>
      <vt:lpstr>SKLOP 9-IHAN-zimska služba</vt:lpstr>
      <vt:lpstr>SKLOP 10- KRTINA košnja in obr.</vt:lpstr>
      <vt:lpstr>SKLOP 11-KRTINA-zimska služba</vt:lpstr>
      <vt:lpstr>SKLOP 12-RADOMLJE-košnja+ob.</vt:lpstr>
      <vt:lpstr>SKLOP 13-RADOMLJE-zimska služba</vt:lpstr>
      <vt:lpstr>SKLOP 14-ROVA-košnja+obr.</vt:lpstr>
      <vt:lpstr>SKLOP 15-ROVA-zimska služba</vt:lpstr>
      <vt:lpstr>SKLOP 16 SV. TROJICA-vzdr.</vt:lpstr>
      <vt:lpstr>SKLOP 17- ŠKOCJAN-zimska služba</vt:lpstr>
      <vt:lpstr>SKLOP 18-MENGEŠ-vzdrževanje</vt:lpstr>
      <vt:lpstr>SKLOP 19-MORAVČE-vzdrževanje</vt:lpstr>
      <vt:lpstr>SKLOP 20-PEČE-vzdrževanje</vt:lpstr>
      <vt:lpstr>SKLOP 21-DOMŽALE PRI CERKVI-vzd</vt:lpstr>
      <vt:lpstr>SKLOP 22-DOMŽALE-pri cerkvi-zim</vt:lpstr>
      <vt:lpstr>SKLOP 23-PŠATA-zimska služba</vt:lpstr>
      <vt:lpstr>SKLOP 24-CRO-vzdrževanje</vt:lpstr>
      <vt:lpstr>SKLOP 25-OBJEKTI KAN. DOMŽALE</vt:lpstr>
      <vt:lpstr>SKLOP 26-OBJEKTI KAN. MENGEŠ</vt:lpstr>
      <vt:lpstr>SKLOP 27-OBJEKTI KAN. TRZIN</vt:lpstr>
      <vt:lpstr>SKLOP 28-OBJEKTI KAN. LUKOVICA</vt:lpstr>
      <vt:lpstr>SKLOP 29-OBJEKTI KAN. MORAVČE</vt:lpstr>
      <vt:lpstr>SKLOP 30-OBJEKTI VO DOMŽALE</vt:lpstr>
      <vt:lpstr>SKLOP 31-OBJEKTI VO MENGEŠ</vt:lpstr>
      <vt:lpstr>SKLOP 32-OBJEKTI VO TRZIN</vt:lpstr>
      <vt:lpstr>SKLOP 33-OBJEKTI VO LUKOVICA</vt:lpstr>
      <vt:lpstr>SKLOP 34-OBJEKTI VO MORAVČE</vt:lpstr>
      <vt:lpstr>SKLOP 35-LISTJE VO DOMZALE</vt:lpstr>
      <vt:lpstr>SKLOP 36-LISTJE VO MENGEŠ</vt:lpstr>
      <vt:lpstr>SKLOP 37-LISTJE VO TRZIN</vt:lpstr>
      <vt:lpstr>SKLOP 38-LISTJE VO LUKOVICA</vt:lpstr>
      <vt:lpstr>SKLOP 39-LISTJE VO MORAVČE</vt:lpstr>
      <vt:lpstr>'SKLOP 9-IHAN-zimska služba'!_Hlk504485920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PustotnikA</dc:creator>
  <cp:lastModifiedBy>Sabina Rupert</cp:lastModifiedBy>
  <cp:lastPrinted>2021-02-17T12:02:34Z</cp:lastPrinted>
  <dcterms:created xsi:type="dcterms:W3CDTF">2018-01-11T06:44:55Z</dcterms:created>
  <dcterms:modified xsi:type="dcterms:W3CDTF">2021-06-02T11:56:41Z</dcterms:modified>
</cp:coreProperties>
</file>