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a_delovni_zvezek"/>
  <bookViews>
    <workbookView xWindow="-15" yWindow="-15" windowWidth="14520" windowHeight="12255"/>
  </bookViews>
  <sheets>
    <sheet name="List1" sheetId="1" r:id="rId1"/>
  </sheets>
  <definedNames>
    <definedName name="_xlnm.Print_Area" localSheetId="0">List1!$A$1:$I$242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0" i="1" l="1"/>
  <c r="G189" i="1" l="1"/>
  <c r="G188" i="1"/>
  <c r="G113" i="1"/>
  <c r="G93" i="1"/>
  <c r="G114" i="1" l="1"/>
  <c r="I116" i="1" l="1"/>
  <c r="I115" i="1"/>
  <c r="I230" i="1" l="1"/>
  <c r="I231" i="1"/>
  <c r="I172" i="1"/>
  <c r="I171" i="1"/>
  <c r="I99" i="1" l="1"/>
  <c r="I100" i="1"/>
  <c r="I101" i="1"/>
  <c r="I240" i="1"/>
  <c r="I241" i="1" s="1"/>
  <c r="I242" i="1" s="1"/>
  <c r="I201" i="1"/>
  <c r="I225" i="1"/>
  <c r="I79" i="1" l="1"/>
  <c r="I81" i="1" s="1"/>
  <c r="I158" i="1"/>
  <c r="I156" i="1"/>
  <c r="I94" i="1" l="1"/>
  <c r="I175" i="1" l="1"/>
  <c r="I95" i="1" l="1"/>
  <c r="C48" i="1" l="1"/>
  <c r="I235" i="1" l="1"/>
  <c r="I234" i="1"/>
  <c r="I233" i="1"/>
  <c r="I232" i="1"/>
  <c r="I229" i="1"/>
  <c r="I228" i="1"/>
  <c r="I227" i="1"/>
  <c r="I224" i="1"/>
  <c r="I223" i="1"/>
  <c r="I217" i="1"/>
  <c r="I216" i="1"/>
  <c r="I215" i="1"/>
  <c r="I214" i="1"/>
  <c r="I213" i="1"/>
  <c r="I212" i="1"/>
  <c r="I207" i="1"/>
  <c r="I206" i="1"/>
  <c r="I205" i="1"/>
  <c r="I204" i="1"/>
  <c r="I203" i="1"/>
  <c r="I202" i="1"/>
  <c r="I200" i="1"/>
  <c r="I199" i="1"/>
  <c r="I198" i="1"/>
  <c r="I192" i="1"/>
  <c r="I191" i="1"/>
  <c r="I190" i="1"/>
  <c r="I189" i="1"/>
  <c r="I188" i="1"/>
  <c r="I179" i="1"/>
  <c r="I178" i="1"/>
  <c r="I177" i="1"/>
  <c r="I176" i="1"/>
  <c r="I174" i="1"/>
  <c r="I173" i="1"/>
  <c r="I170" i="1"/>
  <c r="I169" i="1"/>
  <c r="I167" i="1"/>
  <c r="I166" i="1"/>
  <c r="I165" i="1"/>
  <c r="I164" i="1"/>
  <c r="I163" i="1"/>
  <c r="I162" i="1"/>
  <c r="I161" i="1"/>
  <c r="I160" i="1"/>
  <c r="I159" i="1"/>
  <c r="I157" i="1"/>
  <c r="I155" i="1"/>
  <c r="I154" i="1"/>
  <c r="I146" i="1"/>
  <c r="I145" i="1"/>
  <c r="I144" i="1"/>
  <c r="I143" i="1"/>
  <c r="I142" i="1"/>
  <c r="I141" i="1"/>
  <c r="I140" i="1"/>
  <c r="I139" i="1"/>
  <c r="I138" i="1"/>
  <c r="I137" i="1"/>
  <c r="I136" i="1"/>
  <c r="I135" i="1"/>
  <c r="I134" i="1"/>
  <c r="I133" i="1"/>
  <c r="I132" i="1"/>
  <c r="I130" i="1"/>
  <c r="I129" i="1"/>
  <c r="I128" i="1"/>
  <c r="I127" i="1"/>
  <c r="I126" i="1"/>
  <c r="I125" i="1"/>
  <c r="I124" i="1"/>
  <c r="I123" i="1"/>
  <c r="I122" i="1"/>
  <c r="I121" i="1"/>
  <c r="I120" i="1"/>
  <c r="I119" i="1"/>
  <c r="I118" i="1"/>
  <c r="I117" i="1"/>
  <c r="I114" i="1"/>
  <c r="I113" i="1"/>
  <c r="I112" i="1"/>
  <c r="I111" i="1"/>
  <c r="I110" i="1"/>
  <c r="I109" i="1"/>
  <c r="I107" i="1"/>
  <c r="I108" i="1"/>
  <c r="I106" i="1"/>
  <c r="I105" i="1"/>
  <c r="I104" i="1"/>
  <c r="I103" i="1"/>
  <c r="I102" i="1"/>
  <c r="I98" i="1"/>
  <c r="I97" i="1"/>
  <c r="I96" i="1"/>
  <c r="I93" i="1"/>
  <c r="I92" i="1"/>
  <c r="I91" i="1"/>
  <c r="I90" i="1"/>
  <c r="I89" i="1"/>
  <c r="I88" i="1"/>
  <c r="I87" i="1"/>
  <c r="I147" i="1" l="1"/>
  <c r="I148" i="1" s="1"/>
  <c r="I66" i="1" s="1"/>
  <c r="I180" i="1"/>
  <c r="I181" i="1" s="1"/>
  <c r="I68" i="1" s="1"/>
  <c r="I236" i="1" l="1"/>
  <c r="I237" i="1" s="1"/>
  <c r="I70" i="1" s="1"/>
  <c r="I72" i="1" s="1"/>
  <c r="I48" i="1" s="1"/>
  <c r="I52" i="1" l="1"/>
  <c r="I55" i="1" s="1"/>
  <c r="I57" i="1" s="1"/>
</calcChain>
</file>

<file path=xl/sharedStrings.xml><?xml version="1.0" encoding="utf-8"?>
<sst xmlns="http://schemas.openxmlformats.org/spreadsheetml/2006/main" count="446" uniqueCount="267">
  <si>
    <t>m</t>
  </si>
  <si>
    <t>m1</t>
  </si>
  <si>
    <t>kos</t>
  </si>
  <si>
    <t>PROJEKT:</t>
  </si>
  <si>
    <t>OBJEKT:</t>
  </si>
  <si>
    <t>VODOVOD</t>
  </si>
  <si>
    <t xml:space="preserve"> </t>
  </si>
  <si>
    <t>JAVNO KOMUNALNO PODJETJE PRODNIK d.o.o.</t>
  </si>
  <si>
    <t>1230 DOMŽALE</t>
  </si>
  <si>
    <t>ŠT. NAČRTA:</t>
  </si>
  <si>
    <t>IZDELALA:</t>
  </si>
  <si>
    <t>DATUM:</t>
  </si>
  <si>
    <t>POPIS DEL S PREDIZMERAMI IN PREDRAČUNOM</t>
  </si>
  <si>
    <t>SKUPNA REKAPITULACIJA:</t>
  </si>
  <si>
    <t>SKUPAJ:</t>
  </si>
  <si>
    <t>SKUPAJ</t>
  </si>
  <si>
    <t>1.0 ZEMELJSKA DELA</t>
  </si>
  <si>
    <t>2.0 MONTAŽNA DELA</t>
  </si>
  <si>
    <t>3.0 NABAVA MATERIALA</t>
  </si>
  <si>
    <t>€</t>
  </si>
  <si>
    <t>postavka</t>
  </si>
  <si>
    <t>opis dela</t>
  </si>
  <si>
    <t>enota mere</t>
  </si>
  <si>
    <t>količina</t>
  </si>
  <si>
    <t>cena/enoto</t>
  </si>
  <si>
    <t>cena</t>
  </si>
  <si>
    <t>1.0</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</si>
  <si>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</si>
  <si>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</si>
  <si>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</si>
  <si>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</si>
  <si>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</si>
  <si>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</si>
  <si>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</si>
  <si>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</si>
  <si>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</si>
  <si>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</si>
  <si>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</si>
  <si>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</si>
  <si>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</si>
  <si>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</si>
  <si>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</si>
  <si>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</si>
  <si>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</si>
  <si>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</si>
  <si>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</si>
  <si>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</si>
  <si>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</si>
  <si>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</si>
  <si>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</si>
  <si>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</si>
  <si>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1.26</t>
  </si>
  <si>
    <t>1.27</t>
  </si>
  <si>
    <t>1.29</t>
  </si>
  <si>
    <t>1.30</t>
  </si>
  <si>
    <t>1.31</t>
  </si>
  <si>
    <t>1.32</t>
  </si>
  <si>
    <t>ur</t>
  </si>
  <si>
    <t>1.33</t>
  </si>
  <si>
    <t>1.34</t>
  </si>
  <si>
    <t>1.35</t>
  </si>
  <si>
    <t>1.36</t>
  </si>
  <si>
    <t>1.37</t>
  </si>
  <si>
    <t>skupaj</t>
  </si>
  <si>
    <t>1.38</t>
  </si>
  <si>
    <t>1.39</t>
  </si>
  <si>
    <t>1.40</t>
  </si>
  <si>
    <t>1.41</t>
  </si>
  <si>
    <t>1.42</t>
  </si>
  <si>
    <t>1.43</t>
  </si>
  <si>
    <t>1.44</t>
  </si>
  <si>
    <t>1.45</t>
  </si>
  <si>
    <t>1.47</t>
  </si>
  <si>
    <t>1.48</t>
  </si>
  <si>
    <t>1.49</t>
  </si>
  <si>
    <t>1.50</t>
  </si>
  <si>
    <t>1.51</t>
  </si>
  <si>
    <t>1.52</t>
  </si>
  <si>
    <t>1.53</t>
  </si>
  <si>
    <t>2.0 MONTAŽNA DELA GLAVNI VOD</t>
  </si>
  <si>
    <t>2.1</t>
  </si>
  <si>
    <t>2.2</t>
  </si>
  <si>
    <t>2.3</t>
  </si>
  <si>
    <t>2.4</t>
  </si>
  <si>
    <t>2.5</t>
  </si>
  <si>
    <t>2.6</t>
  </si>
  <si>
    <t>2.8</t>
  </si>
  <si>
    <t>2.9</t>
  </si>
  <si>
    <t>2.10</t>
  </si>
  <si>
    <t>2.11</t>
  </si>
  <si>
    <t>2.12</t>
  </si>
  <si>
    <t>2.13</t>
  </si>
  <si>
    <t>2.14</t>
  </si>
  <si>
    <t>2.16</t>
  </si>
  <si>
    <t>2.18</t>
  </si>
  <si>
    <t>2.20</t>
  </si>
  <si>
    <t>2.21</t>
  </si>
  <si>
    <t>2.22</t>
  </si>
  <si>
    <t>2.23</t>
  </si>
  <si>
    <t>2.24</t>
  </si>
  <si>
    <t>NL FAZONSKI KOSI:</t>
  </si>
  <si>
    <t>VODOVODNE ARMATURE</t>
  </si>
  <si>
    <t>SPOJNI KOSI</t>
  </si>
  <si>
    <r>
      <t xml:space="preserve">CEVI: </t>
    </r>
    <r>
      <rPr>
        <sz val="11"/>
        <rFont val="Arial Narrow"/>
        <family val="2"/>
        <charset val="238"/>
      </rPr>
      <t xml:space="preserve"> SIST EN 545:2010, C40</t>
    </r>
  </si>
  <si>
    <t>- upoštevano obstoječe stanje terena</t>
  </si>
  <si>
    <t>1.28</t>
  </si>
  <si>
    <t>1.46</t>
  </si>
  <si>
    <t>2.15</t>
  </si>
  <si>
    <t>2.25</t>
  </si>
  <si>
    <t>Savska cesta 34</t>
  </si>
  <si>
    <r>
      <t>m</t>
    </r>
    <r>
      <rPr>
        <vertAlign val="superscript"/>
        <sz val="10"/>
        <color theme="1"/>
        <rFont val="Arial Narrow"/>
        <family val="2"/>
        <charset val="238"/>
      </rPr>
      <t>1</t>
    </r>
  </si>
  <si>
    <r>
      <t>m</t>
    </r>
    <r>
      <rPr>
        <vertAlign val="superscript"/>
        <sz val="10"/>
        <color theme="1"/>
        <rFont val="Arial Narrow"/>
        <family val="2"/>
        <charset val="238"/>
      </rPr>
      <t>2</t>
    </r>
  </si>
  <si>
    <r>
      <t>m</t>
    </r>
    <r>
      <rPr>
        <vertAlign val="superscript"/>
        <sz val="10"/>
        <color theme="1"/>
        <rFont val="Arial Narrow"/>
        <family val="2"/>
        <charset val="238"/>
      </rPr>
      <t>3</t>
    </r>
  </si>
  <si>
    <r>
      <rPr>
        <b/>
        <sz val="10"/>
        <color theme="1"/>
        <rFont val="Arial Narrow"/>
        <family val="2"/>
        <charset val="238"/>
      </rPr>
      <t>Ostala dodatna in nepredvidena dela</t>
    </r>
    <r>
      <rPr>
        <sz val="10"/>
        <color theme="1"/>
        <rFont val="Arial Narrow"/>
        <family val="2"/>
        <charset val="238"/>
      </rPr>
      <t xml:space="preserve">. Obračun stroškov po dejanskih stroških porabe časa in materiala po vpisu v gradbeni dnevnik. Stroški so ocenjeni na </t>
    </r>
    <r>
      <rPr>
        <b/>
        <sz val="10"/>
        <color theme="1"/>
        <rFont val="Arial Narrow"/>
        <family val="2"/>
        <charset val="238"/>
      </rPr>
      <t>20 %</t>
    </r>
    <r>
      <rPr>
        <sz val="10"/>
        <color theme="1"/>
        <rFont val="Arial Narrow"/>
        <family val="2"/>
        <charset val="238"/>
      </rPr>
      <t xml:space="preserve"> vrednosti zemeljskih del.</t>
    </r>
  </si>
  <si>
    <r>
      <rPr>
        <b/>
        <sz val="10"/>
        <color theme="1"/>
        <rFont val="Arial Narrow"/>
        <family val="2"/>
        <charset val="238"/>
      </rPr>
      <t>Določitev poteka trase</t>
    </r>
    <r>
      <rPr>
        <sz val="10"/>
        <color theme="1"/>
        <rFont val="Arial Narrow"/>
        <family val="2"/>
        <charset val="238"/>
      </rPr>
      <t xml:space="preserve"> vodovode z upravljalcem in lastnikom objekta.</t>
    </r>
  </si>
  <si>
    <r>
      <rPr>
        <b/>
        <sz val="10"/>
        <color theme="1"/>
        <rFont val="Arial Narrow"/>
        <family val="2"/>
        <charset val="238"/>
      </rPr>
      <t>Zakoličba</t>
    </r>
    <r>
      <rPr>
        <sz val="10"/>
        <color theme="1"/>
        <rFont val="Arial Narrow"/>
        <family val="2"/>
        <charset val="238"/>
      </rPr>
      <t xml:space="preserve"> obstoječih in predvidenih komunalnih vodov in oznaka križanj. Nadzor pristojnih komunalnih organizacij na območju gradnje. V ponudbi se predpostavi cena </t>
    </r>
    <r>
      <rPr>
        <b/>
        <sz val="10"/>
        <color theme="1"/>
        <rFont val="Arial Narrow"/>
        <family val="2"/>
        <charset val="238"/>
      </rPr>
      <t>1000</t>
    </r>
    <r>
      <rPr>
        <sz val="10"/>
        <color theme="1"/>
        <rFont val="Arial Narrow"/>
        <family val="2"/>
        <charset val="238"/>
      </rPr>
      <t xml:space="preserve"> €, obračun je po dejanskih stroških.</t>
    </r>
  </si>
  <si>
    <r>
      <rPr>
        <b/>
        <sz val="10"/>
        <color theme="1"/>
        <rFont val="Arial Narrow"/>
        <family val="2"/>
        <charset val="238"/>
      </rPr>
      <t>Ročno planiranje</t>
    </r>
    <r>
      <rPr>
        <sz val="10"/>
        <color theme="1"/>
        <rFont val="Arial Narrow"/>
        <family val="2"/>
        <charset val="238"/>
      </rPr>
      <t xml:space="preserve"> dna jarka v projektiranem padcu.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</si>
  <si>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r>
      <rPr>
        <b/>
        <sz val="10"/>
        <color theme="1"/>
        <rFont val="Arial Narrow"/>
        <family val="2"/>
        <charset val="238"/>
      </rPr>
      <t xml:space="preserve">Zakoličba osi </t>
    </r>
    <r>
      <rPr>
        <sz val="10"/>
        <color theme="1"/>
        <rFont val="Arial Narrow"/>
        <family val="2"/>
        <charset val="238"/>
      </rPr>
      <t xml:space="preserve">cevovoda z zavarovanjem osi, oznakami horizontalnih in vertikalnih lomov, oznako vozlišč in odcepov ter zakoličba mesta prevezave na obstoječi cevovod. Postavitev gradbenih profilov na vzporedno os trase cevovoda in določitev nivoja za merjenje globine izkopa in polaganje cevovoda. 
Obračun za </t>
    </r>
    <r>
      <rPr>
        <b/>
        <sz val="10"/>
        <color theme="1"/>
        <rFont val="Arial Narrow"/>
        <family val="2"/>
        <charset val="238"/>
      </rPr>
      <t>1 m'</t>
    </r>
    <r>
      <rPr>
        <sz val="10"/>
        <color theme="1"/>
        <rFont val="Arial Narrow"/>
        <family val="2"/>
        <charset val="238"/>
      </rPr>
      <t>.</t>
    </r>
  </si>
  <si>
    <r>
      <rPr>
        <b/>
        <sz val="10"/>
        <color theme="1"/>
        <rFont val="Arial Narrow"/>
        <family val="2"/>
        <charset val="238"/>
      </rPr>
      <t>Izdelava geodetskega posnetka</t>
    </r>
    <r>
      <rPr>
        <sz val="10"/>
        <color theme="1"/>
        <rFont val="Arial Narrow"/>
        <family val="2"/>
        <charset val="238"/>
      </rPr>
      <t xml:space="preserve"> in vris v kataster. En izvod posnetka v Gauss-Krugerjevem sistemu oziroma drugem veljavnem sistemu se odda v elektronski obliki. Izdelava geodetskega načrta po zahtevi upravljalca vodovoda in veljavni gradbeni zakonodaji.
Obračun za </t>
    </r>
    <r>
      <rPr>
        <b/>
        <sz val="10"/>
        <color theme="1"/>
        <rFont val="Arial Narrow"/>
        <family val="2"/>
        <charset val="238"/>
      </rPr>
      <t>1 m'</t>
    </r>
    <r>
      <rPr>
        <sz val="10"/>
        <color theme="1"/>
        <rFont val="Arial Narrow"/>
        <family val="2"/>
        <charset val="238"/>
      </rPr>
      <t xml:space="preserve"> dolžine glavnega voda.</t>
    </r>
  </si>
  <si>
    <r>
      <rPr>
        <b/>
        <sz val="10"/>
        <color theme="1"/>
        <rFont val="Arial Narrow"/>
        <family val="2"/>
        <charset val="238"/>
      </rPr>
      <t>Površinski odkop humusa</t>
    </r>
    <r>
      <rPr>
        <sz val="10"/>
        <color theme="1"/>
        <rFont val="Arial Narrow"/>
        <family val="2"/>
        <charset val="238"/>
      </rPr>
      <t xml:space="preserve"> v povprečni debelini 20 cm z odlaganjem ob rob izkopa ali premetom do 10 m do gradbene jame.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</si>
  <si>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t xml:space="preserve">Strojno razgrinjanje in fino ročno </t>
    </r>
    <r>
      <rPr>
        <b/>
        <sz val="10"/>
        <color theme="1"/>
        <rFont val="Arial Narrow"/>
        <family val="2"/>
        <charset val="238"/>
      </rPr>
      <t>planiranje humusa</t>
    </r>
    <r>
      <rPr>
        <sz val="10"/>
        <color theme="1"/>
        <rFont val="Arial Narrow"/>
        <family val="2"/>
        <charset val="238"/>
      </rPr>
      <t xml:space="preserve"> v povprečni debelini 20 cm vključno z odrivom ali premetom materiala do 10 m. Ponovna zatravitev površin.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</si>
  <si>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rPr>
        <b/>
        <sz val="10"/>
        <color theme="1"/>
        <rFont val="Arial Narrow"/>
        <family val="2"/>
        <charset val="238"/>
      </rPr>
      <t>Odvoz</t>
    </r>
    <r>
      <rPr>
        <sz val="10"/>
        <color theme="1"/>
        <rFont val="Arial Narrow"/>
        <family val="2"/>
        <charset val="238"/>
      </rPr>
      <t xml:space="preserve"> odkopanega materiala na trajno lastno deponijo z nakladanjem na kamion, razkladanjem, razgrinjanjem in planiranjem vključno s stroški deponije.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</si>
  <si>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t xml:space="preserve">Nabava in dobava peščenega materiala (gramoza) 0,02 - 16 mm oziroma po navodilih proizvajalca cevi ter izdelava </t>
    </r>
    <r>
      <rPr>
        <b/>
        <sz val="10"/>
        <color theme="1"/>
        <rFont val="Arial Narrow"/>
        <family val="2"/>
        <charset val="238"/>
      </rPr>
      <t>posteljice</t>
    </r>
    <r>
      <rPr>
        <sz val="10"/>
        <color theme="1"/>
        <rFont val="Arial Narrow"/>
        <family val="2"/>
        <charset val="238"/>
      </rPr>
      <t xml:space="preserve"> v debelini 10 cm vključno s planiranjem in utrjevanjem do 95 % trdnosti po standardnem Proktorjevem postopku.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</si>
  <si>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t xml:space="preserve">Nabava in dobava </t>
    </r>
    <r>
      <rPr>
        <b/>
        <sz val="10"/>
        <color theme="1"/>
        <rFont val="Arial Narrow"/>
        <family val="2"/>
        <charset val="238"/>
      </rPr>
      <t>tamponskega drobljenca</t>
    </r>
    <r>
      <rPr>
        <sz val="10"/>
        <color theme="1"/>
        <rFont val="Arial Narrow"/>
        <family val="2"/>
        <charset val="238"/>
      </rPr>
      <t xml:space="preserve"> frakcije 0,02 - 100 mm za zasip do višine potrebne za dokončno ureditev terena, to je </t>
    </r>
    <r>
      <rPr>
        <b/>
        <sz val="10"/>
        <color theme="1"/>
        <rFont val="Arial Narrow"/>
        <family val="2"/>
        <charset val="238"/>
      </rPr>
      <t>do globine 0,5 m</t>
    </r>
    <r>
      <rPr>
        <sz val="10"/>
        <color theme="1"/>
        <rFont val="Arial Narrow"/>
        <family val="2"/>
        <charset val="238"/>
      </rPr>
      <t xml:space="preserve"> pod nivojem asfalta, vključno s komprimiranjem v slojih debeline 20 cm.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 xml:space="preserve"> izvedenega zasipa.</t>
    </r>
  </si>
  <si>
    <r>
      <t xml:space="preserve">Nabava in dobava </t>
    </r>
    <r>
      <rPr>
        <b/>
        <sz val="10"/>
        <color theme="1"/>
        <rFont val="Arial Narrow"/>
        <family val="2"/>
        <charset val="238"/>
      </rPr>
      <t>gramoza</t>
    </r>
    <r>
      <rPr>
        <sz val="10"/>
        <color theme="1"/>
        <rFont val="Arial Narrow"/>
        <family val="2"/>
        <charset val="238"/>
      </rPr>
      <t xml:space="preserve"> frakcije 0,02 - 32 mm in izdelava zgornjega ustroja asfaltne ceste </t>
    </r>
    <r>
      <rPr>
        <b/>
        <sz val="10"/>
        <color theme="1"/>
        <rFont val="Arial Narrow"/>
        <family val="2"/>
        <charset val="238"/>
      </rPr>
      <t>v debelini 40 cm</t>
    </r>
    <r>
      <rPr>
        <sz val="10"/>
        <color theme="1"/>
        <rFont val="Arial Narrow"/>
        <family val="2"/>
        <charset val="238"/>
      </rPr>
      <t xml:space="preserve"> z začasnim zasipom do terena, s komprimiranjem v slojih debeline 20 cm.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 xml:space="preserve"> izvedenega zasipa.</t>
    </r>
  </si>
  <si>
    <r>
      <rPr>
        <b/>
        <sz val="10"/>
        <color theme="1"/>
        <rFont val="Arial Narrow"/>
        <family val="2"/>
        <charset val="238"/>
      </rPr>
      <t>Strojno rezanje</t>
    </r>
    <r>
      <rPr>
        <sz val="10"/>
        <color theme="1"/>
        <rFont val="Arial Narrow"/>
        <family val="2"/>
        <charset val="238"/>
      </rPr>
      <t xml:space="preserve"> asfalta debeline </t>
    </r>
    <r>
      <rPr>
        <b/>
        <sz val="10"/>
        <color theme="1"/>
        <rFont val="Arial Narrow"/>
        <family val="2"/>
        <charset val="238"/>
      </rPr>
      <t>do 12 cm</t>
    </r>
    <r>
      <rPr>
        <sz val="10"/>
        <color theme="1"/>
        <rFont val="Arial Narrow"/>
        <family val="2"/>
        <charset val="238"/>
      </rPr>
      <t xml:space="preserve">. 
Obračun za </t>
    </r>
    <r>
      <rPr>
        <b/>
        <sz val="10"/>
        <color theme="1"/>
        <rFont val="Arial Narrow"/>
        <family val="2"/>
        <charset val="238"/>
      </rPr>
      <t>1 m'</t>
    </r>
    <r>
      <rPr>
        <sz val="10"/>
        <color theme="1"/>
        <rFont val="Arial Narrow"/>
        <family val="2"/>
        <charset val="238"/>
      </rPr>
      <t>.</t>
    </r>
  </si>
  <si>
    <r>
      <rPr>
        <b/>
        <sz val="10"/>
        <color theme="1"/>
        <rFont val="Arial Narrow"/>
        <family val="2"/>
        <charset val="238"/>
      </rPr>
      <t>Asfaltiranje</t>
    </r>
    <r>
      <rPr>
        <sz val="10"/>
        <color theme="1"/>
        <rFont val="Arial Narrow"/>
        <family val="2"/>
        <charset val="238"/>
      </rPr>
      <t xml:space="preserve"> cestišča z nosilnim slojem </t>
    </r>
    <r>
      <rPr>
        <b/>
        <sz val="10"/>
        <color theme="1"/>
        <rFont val="Arial Narrow"/>
        <family val="2"/>
        <charset val="238"/>
      </rPr>
      <t>AC 16 surf B 70/100 A4</t>
    </r>
    <r>
      <rPr>
        <sz val="10"/>
        <color theme="1"/>
        <rFont val="Arial Narrow"/>
        <family val="2"/>
        <charset val="238"/>
      </rPr>
      <t xml:space="preserve"> v debelini </t>
    </r>
    <r>
      <rPr>
        <b/>
        <sz val="10"/>
        <color theme="1"/>
        <rFont val="Arial Narrow"/>
        <family val="2"/>
        <charset val="238"/>
      </rPr>
      <t>7 cm</t>
    </r>
    <r>
      <rPr>
        <sz val="10"/>
        <color theme="1"/>
        <rFont val="Arial Narrow"/>
        <family val="2"/>
        <charset val="238"/>
      </rPr>
      <t xml:space="preserve">. Izvedba po zahtevi upravljalca ceste in dovoljenja za poseg v cestišče. Cena zajema material, delo, brizg z emulzijo in premaz vseh stikov z dilaplastom.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</si>
  <si>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r>
      <rPr>
        <b/>
        <sz val="10"/>
        <color theme="1"/>
        <rFont val="Arial Narrow"/>
        <family val="2"/>
        <charset val="238"/>
      </rPr>
      <t>Asfaltiranje</t>
    </r>
    <r>
      <rPr>
        <sz val="10"/>
        <color theme="1"/>
        <rFont val="Arial Narrow"/>
        <family val="2"/>
        <charset val="238"/>
      </rPr>
      <t xml:space="preserve"> cestišča z nosilnim slojem </t>
    </r>
    <r>
      <rPr>
        <b/>
        <sz val="10"/>
        <color theme="1"/>
        <rFont val="Arial Narrow"/>
        <family val="2"/>
        <charset val="238"/>
      </rPr>
      <t>AC 22 base B 70/100 A4</t>
    </r>
    <r>
      <rPr>
        <sz val="10"/>
        <color theme="1"/>
        <rFont val="Arial Narrow"/>
        <family val="2"/>
        <charset val="238"/>
      </rPr>
      <t xml:space="preserve"> v debelini </t>
    </r>
    <r>
      <rPr>
        <b/>
        <sz val="10"/>
        <color theme="1"/>
        <rFont val="Arial Narrow"/>
        <family val="2"/>
        <charset val="238"/>
      </rPr>
      <t>6 cm</t>
    </r>
    <r>
      <rPr>
        <sz val="10"/>
        <color theme="1"/>
        <rFont val="Arial Narrow"/>
        <family val="2"/>
        <charset val="238"/>
      </rPr>
      <t xml:space="preserve">. Izvedba po zahtevi upravljalca ceste in dovoljenja za poseg v cestišče. Cena zajema material, delo, brizg z emulzijo in premaz vseh stikov z dilaplastom.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</si>
  <si>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r>
      <rPr>
        <b/>
        <sz val="10"/>
        <color theme="1"/>
        <rFont val="Arial Narrow"/>
        <family val="2"/>
        <charset val="238"/>
      </rPr>
      <t>Asfaltiranje</t>
    </r>
    <r>
      <rPr>
        <sz val="10"/>
        <color theme="1"/>
        <rFont val="Arial Narrow"/>
        <family val="2"/>
        <charset val="238"/>
      </rPr>
      <t xml:space="preserve"> cestišča z obrabno-zapornim slojem </t>
    </r>
    <r>
      <rPr>
        <b/>
        <sz val="10"/>
        <color theme="1"/>
        <rFont val="Arial Narrow"/>
        <family val="2"/>
        <charset val="238"/>
      </rPr>
      <t>AC 8 surf B 70/100 A4</t>
    </r>
    <r>
      <rPr>
        <sz val="10"/>
        <color theme="1"/>
        <rFont val="Arial Narrow"/>
        <family val="2"/>
        <charset val="238"/>
      </rPr>
      <t xml:space="preserve"> v debelini </t>
    </r>
    <r>
      <rPr>
        <b/>
        <sz val="10"/>
        <color theme="1"/>
        <rFont val="Arial Narrow"/>
        <family val="2"/>
        <charset val="238"/>
      </rPr>
      <t>3 cm</t>
    </r>
    <r>
      <rPr>
        <sz val="10"/>
        <color theme="1"/>
        <rFont val="Arial Narrow"/>
        <family val="2"/>
        <charset val="238"/>
      </rPr>
      <t xml:space="preserve">. Izvedba po zahtevi upravljalca ceste in dovoljenja za poseg v cestišče. Cena zajema material, delo, brizg z emulzijo in premaz vseh stikov z dilaplastom.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</si>
  <si>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r>
      <rPr>
        <b/>
        <sz val="10"/>
        <color theme="1"/>
        <rFont val="Arial Narrow"/>
        <family val="2"/>
        <charset val="238"/>
      </rPr>
      <t xml:space="preserve">Rušenje betonskih </t>
    </r>
    <r>
      <rPr>
        <sz val="10"/>
        <color theme="1"/>
        <rFont val="Arial Narrow"/>
        <family val="2"/>
        <charset val="238"/>
      </rPr>
      <t xml:space="preserve">robnikov z nakladanjem na kamion in odvozom na stalno lastno deponijo, vključno z manipulativnimi stroški in stroški deponije. Dobava in vgradnja novih betonskih robnikov </t>
    </r>
    <r>
      <rPr>
        <sz val="10"/>
        <color indexed="8"/>
        <rFont val="Arial Narrow"/>
        <family val="2"/>
        <charset val="238"/>
      </rPr>
      <t xml:space="preserve">15/25/100, 15/25/25, 15/25/33 ter postavitev v beton </t>
    </r>
    <r>
      <rPr>
        <b/>
        <sz val="10"/>
        <color indexed="8"/>
        <rFont val="Arial Narrow"/>
        <family val="2"/>
        <charset val="238"/>
      </rPr>
      <t>C16/20</t>
    </r>
    <r>
      <rPr>
        <sz val="10"/>
        <color indexed="8"/>
        <rFont val="Arial Narrow"/>
        <family val="2"/>
        <charset val="238"/>
      </rPr>
      <t xml:space="preserve"> s porabo 0,15 m3/m' in zalivanje stikov s cementno malto.
Obračun za </t>
    </r>
    <r>
      <rPr>
        <b/>
        <sz val="10"/>
        <color indexed="8"/>
        <rFont val="Arial Narrow"/>
        <family val="2"/>
        <charset val="238"/>
      </rPr>
      <t>m'</t>
    </r>
    <r>
      <rPr>
        <sz val="10"/>
        <color indexed="8"/>
        <rFont val="Arial Narrow"/>
        <family val="2"/>
        <charset val="238"/>
      </rPr>
      <t>.</t>
    </r>
  </si>
  <si>
    <r>
      <t xml:space="preserve">Rušenje, nakladanje in odvoz ruševin obstoječega </t>
    </r>
    <r>
      <rPr>
        <b/>
        <sz val="10"/>
        <color theme="1"/>
        <rFont val="Arial Narrow"/>
        <family val="2"/>
        <charset val="238"/>
      </rPr>
      <t>poškodovanega kanalizacijskega pokrova</t>
    </r>
    <r>
      <rPr>
        <sz val="10"/>
        <color theme="1"/>
        <rFont val="Arial Narrow"/>
        <family val="2"/>
        <charset val="238"/>
      </rPr>
      <t xml:space="preserve"> na cestišču na stalno lastno deponijo, vključno s stroški deponije. Dobava novega pokrova, montažnega materiala in montaža novega kanalizacijskega pokrova (AB venec z vgrajenim LTŽ okvir, LTŽ pokrov fi 600 </t>
    </r>
    <r>
      <rPr>
        <b/>
        <sz val="10"/>
        <color theme="1"/>
        <rFont val="Arial Narrow"/>
        <family val="2"/>
        <charset val="238"/>
      </rPr>
      <t>D400</t>
    </r>
    <r>
      <rPr>
        <sz val="10"/>
        <color theme="1"/>
        <rFont val="Arial Narrow"/>
        <family val="2"/>
        <charset val="238"/>
      </rPr>
      <t xml:space="preserve"> in AB tipska krovna plošča C20/25) Pokrov izveden na zaklep in z odprtinami za zračenje.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</si>
  <si>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Rušenje cestnega požiralnika</t>
    </r>
    <r>
      <rPr>
        <sz val="10"/>
        <color theme="1"/>
        <rFont val="Arial Narrow"/>
        <family val="2"/>
        <charset val="238"/>
      </rPr>
      <t xml:space="preserve"> z odvozom na stalno lastno deponijo.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</si>
  <si>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Izdelava cestnega požiralnika</t>
    </r>
    <r>
      <rPr>
        <sz val="10"/>
        <color theme="1"/>
        <rFont val="Arial Narrow"/>
        <family val="2"/>
        <charset val="238"/>
      </rPr>
      <t xml:space="preserve"> s cevjo fi 50, cestno rešetko 400/400 mm </t>
    </r>
    <r>
      <rPr>
        <b/>
        <sz val="10"/>
        <color theme="1"/>
        <rFont val="Arial Narrow"/>
        <family val="2"/>
        <charset val="238"/>
      </rPr>
      <t>D400</t>
    </r>
    <r>
      <rPr>
        <sz val="10"/>
        <color theme="1"/>
        <rFont val="Arial Narrow"/>
        <family val="2"/>
        <charset val="238"/>
      </rPr>
      <t xml:space="preserve">, globine 1,5 m in povezavo na obstoječo kanalizacijsko cev, vključno z dobavo materiala.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</si>
  <si>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Izdelava cestnega požiralnika</t>
    </r>
    <r>
      <rPr>
        <sz val="10"/>
        <color theme="1"/>
        <rFont val="Arial Narrow"/>
        <family val="2"/>
        <charset val="238"/>
      </rPr>
      <t xml:space="preserve"> s cevjo fi 50, LTŽ okvirjem in pokrovom </t>
    </r>
    <r>
      <rPr>
        <b/>
        <sz val="10"/>
        <color theme="1"/>
        <rFont val="Arial Narrow"/>
        <family val="2"/>
        <charset val="238"/>
      </rPr>
      <t>C250</t>
    </r>
    <r>
      <rPr>
        <sz val="10"/>
        <color theme="1"/>
        <rFont val="Arial Narrow"/>
        <family val="2"/>
        <charset val="238"/>
      </rPr>
      <t xml:space="preserve">, globine 1,5 m in povezavo na obstoječo kanalizacijsko cev, vključno z dobavo materiala.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</si>
  <si>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Sanacija cestnega požiralnika</t>
    </r>
    <r>
      <rPr>
        <sz val="10"/>
        <color theme="1"/>
        <rFont val="Arial Narrow"/>
        <family val="2"/>
        <charset val="238"/>
      </rPr>
      <t xml:space="preserve"> z betonsko cevjo fi 50, vključno z dobavo materiala. Odrez poškodovanega dela obstoječe cevi vključno z manipulacijskimi stroški, odvozom na stalno lastno deponijo, vključno s stroški deponije. Montaža nove cevi do dolžine 50 cm in postavitev obstoječega okvirja na višino ter povezava vtočne cevi pod robnikom.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</si>
  <si>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Dvig ali spust obstoječih LTŽ pokrovov</t>
    </r>
    <r>
      <rPr>
        <sz val="10"/>
        <color theme="1"/>
        <rFont val="Arial Narrow"/>
        <family val="2"/>
        <charset val="238"/>
      </rPr>
      <t xml:space="preserve"> na cesti in pločniku (telekom, elektro, kanalizacija) na ustrezno višino. V ceni so zajeta vsa potrebna dela in material.
Obračun za </t>
    </r>
    <r>
      <rPr>
        <b/>
        <sz val="10"/>
        <color theme="1"/>
        <rFont val="Arial Narrow"/>
        <family val="2"/>
        <charset val="238"/>
      </rPr>
      <t>1 kos</t>
    </r>
    <r>
      <rPr>
        <sz val="10"/>
        <color theme="1"/>
        <rFont val="Arial Narrow"/>
        <family val="2"/>
        <charset val="238"/>
      </rPr>
      <t>.</t>
    </r>
  </si>
  <si>
    <r>
      <t xml:space="preserve">Rušenje, nakladanje in odvoz </t>
    </r>
    <r>
      <rPr>
        <b/>
        <sz val="10"/>
        <color theme="1"/>
        <rFont val="Arial Narrow"/>
        <family val="2"/>
        <charset val="238"/>
      </rPr>
      <t>ruševin kanalizacijske zveze</t>
    </r>
    <r>
      <rPr>
        <sz val="10"/>
        <color theme="1"/>
        <rFont val="Arial Narrow"/>
        <family val="2"/>
        <charset val="238"/>
      </rPr>
      <t xml:space="preserve"> na stalno lastno deponijo, vključno s stroški deponije. Dobava in polaganje </t>
    </r>
    <r>
      <rPr>
        <b/>
        <sz val="10"/>
        <color theme="1"/>
        <rFont val="Arial Narrow"/>
        <family val="2"/>
        <charset val="238"/>
      </rPr>
      <t>PVC DN 160</t>
    </r>
    <r>
      <rPr>
        <sz val="10"/>
        <color theme="1"/>
        <rFont val="Arial Narrow"/>
        <family val="2"/>
        <charset val="238"/>
      </rPr>
      <t xml:space="preserve"> cevi z izdelavo kanalizacijskih zvez s polnim obbetoniranjem. V ceni je zajet ves potreben material.
Obračun za </t>
    </r>
    <r>
      <rPr>
        <b/>
        <sz val="10"/>
        <color theme="1"/>
        <rFont val="Arial Narrow"/>
        <family val="2"/>
        <charset val="238"/>
      </rPr>
      <t>1 m'</t>
    </r>
    <r>
      <rPr>
        <sz val="10"/>
        <color theme="1"/>
        <rFont val="Arial Narrow"/>
        <family val="2"/>
        <charset val="238"/>
      </rPr>
      <t>.</t>
    </r>
  </si>
  <si>
    <r>
      <rPr>
        <b/>
        <sz val="10"/>
        <color theme="1"/>
        <rFont val="Arial Narrow"/>
        <family val="2"/>
        <charset val="238"/>
      </rPr>
      <t>Črpanje vode</t>
    </r>
    <r>
      <rPr>
        <sz val="10"/>
        <color theme="1"/>
        <rFont val="Arial Narrow"/>
        <family val="2"/>
        <charset val="238"/>
      </rPr>
      <t xml:space="preserve"> iz gradbene jame, do </t>
    </r>
    <r>
      <rPr>
        <b/>
        <sz val="10"/>
        <color theme="1"/>
        <rFont val="Arial Narrow"/>
        <family val="2"/>
        <charset val="238"/>
      </rPr>
      <t>5 l/s</t>
    </r>
    <r>
      <rPr>
        <sz val="10"/>
        <color theme="1"/>
        <rFont val="Arial Narrow"/>
        <family val="2"/>
        <charset val="238"/>
      </rPr>
      <t xml:space="preserve">.
Obračun je po </t>
    </r>
    <r>
      <rPr>
        <b/>
        <sz val="10"/>
        <color theme="1"/>
        <rFont val="Arial Narrow"/>
        <family val="2"/>
        <charset val="238"/>
      </rPr>
      <t>urah</t>
    </r>
    <r>
      <rPr>
        <sz val="10"/>
        <color theme="1"/>
        <rFont val="Arial Narrow"/>
        <family val="2"/>
        <charset val="238"/>
      </rPr>
      <t>.</t>
    </r>
  </si>
  <si>
    <r>
      <t xml:space="preserve">Rušenje, nakladanje in odvoz </t>
    </r>
    <r>
      <rPr>
        <b/>
        <sz val="10"/>
        <color theme="1"/>
        <rFont val="Arial Narrow"/>
        <family val="2"/>
        <charset val="238"/>
      </rPr>
      <t>ruševin kanalizacijske zveze</t>
    </r>
    <r>
      <rPr>
        <sz val="10"/>
        <color theme="1"/>
        <rFont val="Arial Narrow"/>
        <family val="2"/>
        <charset val="238"/>
      </rPr>
      <t xml:space="preserve"> na stalno lastno deponijo, vključno s stroški deponije. Dobava in polaganje </t>
    </r>
    <r>
      <rPr>
        <b/>
        <sz val="10"/>
        <color theme="1"/>
        <rFont val="Arial Narrow"/>
        <family val="2"/>
        <charset val="238"/>
      </rPr>
      <t>PVC DN 200</t>
    </r>
    <r>
      <rPr>
        <sz val="10"/>
        <color theme="1"/>
        <rFont val="Arial Narrow"/>
        <family val="2"/>
        <charset val="238"/>
      </rPr>
      <t xml:space="preserve"> cevi z izdelavo kanalizacijskih zvez s polnim obbetoniranjem. V ceni je zajet ves potreben material.
Obračun za </t>
    </r>
    <r>
      <rPr>
        <b/>
        <sz val="10"/>
        <color theme="1"/>
        <rFont val="Arial Narrow"/>
        <family val="2"/>
        <charset val="238"/>
      </rPr>
      <t>1 m'</t>
    </r>
    <r>
      <rPr>
        <sz val="10"/>
        <color theme="1"/>
        <rFont val="Arial Narrow"/>
        <family val="2"/>
        <charset val="238"/>
      </rPr>
      <t>.</t>
    </r>
  </si>
  <si>
    <r>
      <rPr>
        <b/>
        <sz val="10"/>
        <color theme="1"/>
        <rFont val="Arial Narrow"/>
        <family val="2"/>
        <charset val="238"/>
      </rPr>
      <t>Obbetoniranje</t>
    </r>
    <r>
      <rPr>
        <sz val="10"/>
        <color theme="1"/>
        <rFont val="Arial Narrow"/>
        <family val="2"/>
        <charset val="238"/>
      </rPr>
      <t xml:space="preserve"> odcepov, hidrantov, odzračevalnih garnitur, lokov in podbetoniranje NL elementov v jaških s porabo betona do  </t>
    </r>
    <r>
      <rPr>
        <b/>
        <sz val="10"/>
        <color theme="1"/>
        <rFont val="Arial Narrow"/>
        <family val="2"/>
        <charset val="238"/>
      </rPr>
      <t>0,15 - 0,20 m</t>
    </r>
    <r>
      <rPr>
        <b/>
        <vertAlign val="superscript"/>
        <sz val="10"/>
        <color theme="1"/>
        <rFont val="Arial Narrow"/>
        <family val="2"/>
        <charset val="238"/>
      </rPr>
      <t>3</t>
    </r>
    <r>
      <rPr>
        <b/>
        <sz val="10"/>
        <color theme="1"/>
        <rFont val="Arial Narrow"/>
        <family val="2"/>
        <charset val="238"/>
      </rPr>
      <t>/kos</t>
    </r>
    <r>
      <rPr>
        <sz val="10"/>
        <color theme="1"/>
        <rFont val="Arial Narrow"/>
        <family val="2"/>
        <charset val="238"/>
      </rPr>
      <t xml:space="preserve">.
Obračun za </t>
    </r>
    <r>
      <rPr>
        <b/>
        <sz val="10"/>
        <color theme="1"/>
        <rFont val="Arial Narrow"/>
        <family val="2"/>
        <charset val="238"/>
      </rPr>
      <t>1 obbetoniranje</t>
    </r>
    <r>
      <rPr>
        <sz val="10"/>
        <color theme="1"/>
        <rFont val="Arial Narrow"/>
        <family val="2"/>
        <charset val="238"/>
      </rPr>
      <t>.</t>
    </r>
  </si>
  <si>
    <r>
      <rPr>
        <b/>
        <sz val="10"/>
        <color theme="1"/>
        <rFont val="Arial Narrow"/>
        <family val="2"/>
        <charset val="238"/>
      </rPr>
      <t>Zavarovanje nastavkov</t>
    </r>
    <r>
      <rPr>
        <sz val="10"/>
        <color theme="1"/>
        <rFont val="Arial Narrow"/>
        <family val="2"/>
        <charset val="238"/>
      </rPr>
      <t xml:space="preserve"> zasunov, odzračevalnih garnitur in hidrantov z betonskimi montažnimi podložnimi ploščami ter namestitev novih cestnih kap na ustrezno niveleto terena ali cestišča.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</si>
  <si>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Izkop</t>
    </r>
    <r>
      <rPr>
        <sz val="10"/>
        <color theme="1"/>
        <rFont val="Arial Narrow"/>
        <family val="2"/>
        <charset val="238"/>
      </rPr>
      <t xml:space="preserve"> vezljive zemljine/zrnate kamnine 3. - 4. kategorije (</t>
    </r>
    <r>
      <rPr>
        <b/>
        <sz val="10"/>
        <color theme="1"/>
        <rFont val="Arial Narrow"/>
        <family val="2"/>
        <charset val="238"/>
      </rPr>
      <t>ročno 20 % in strojno 80 %</t>
    </r>
    <r>
      <rPr>
        <sz val="10"/>
        <color theme="1"/>
        <rFont val="Arial Narrow"/>
        <family val="2"/>
        <charset val="238"/>
      </rPr>
      <t xml:space="preserve">) za </t>
    </r>
    <r>
      <rPr>
        <b/>
        <sz val="10"/>
        <color theme="1"/>
        <rFont val="Arial Narrow"/>
        <family val="2"/>
        <charset val="238"/>
      </rPr>
      <t>potrebe hidrantov</t>
    </r>
    <r>
      <rPr>
        <sz val="10"/>
        <color theme="1"/>
        <rFont val="Arial Narrow"/>
        <family val="2"/>
        <charset val="238"/>
      </rPr>
      <t>. Obsip hidrantov s primernim gramoznim materialom in izkopanim materialom (približno 1 m</t>
    </r>
    <r>
      <rPr>
        <vertAlign val="superscript"/>
        <sz val="10"/>
        <color theme="1"/>
        <rFont val="Arial Narrow"/>
        <family val="2"/>
        <charset val="238"/>
      </rPr>
      <t>3</t>
    </r>
    <r>
      <rPr>
        <sz val="10"/>
        <color theme="1"/>
        <rFont val="Arial Narrow"/>
        <family val="2"/>
        <charset val="238"/>
      </rPr>
      <t xml:space="preserve">/kos). Povrnitev terena v prvotno stanje.
Obračun za </t>
    </r>
    <r>
      <rPr>
        <b/>
        <sz val="10"/>
        <color theme="1"/>
        <rFont val="Arial Narrow"/>
        <family val="2"/>
        <charset val="238"/>
      </rPr>
      <t>1 kos</t>
    </r>
    <r>
      <rPr>
        <sz val="10"/>
        <color theme="1"/>
        <rFont val="Arial Narrow"/>
        <family val="2"/>
        <charset val="238"/>
      </rPr>
      <t>.</t>
    </r>
  </si>
  <si>
    <r>
      <t xml:space="preserve">Nabava, postavitev in obbetoniranje </t>
    </r>
    <r>
      <rPr>
        <b/>
        <sz val="10"/>
        <color theme="1"/>
        <rFont val="Arial Narrow"/>
        <family val="2"/>
        <charset val="238"/>
      </rPr>
      <t>stebričkov signalnih tablic</t>
    </r>
    <r>
      <rPr>
        <sz val="10"/>
        <color theme="1"/>
        <rFont val="Arial Narrow"/>
        <family val="2"/>
        <charset val="238"/>
      </rPr>
      <t xml:space="preserve"> za oznako podzemnih hidrantov, odzračevalnih garnitur in zasunov. Stebrički so iz jeklenih vročecinkanih cevi fi 40 in višine 1800 mm. Poraba betona do 0,15 m3/kos.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</si>
  <si>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Izvedba križanj</t>
    </r>
    <r>
      <rPr>
        <sz val="10"/>
        <color theme="1"/>
        <rFont val="Arial Narrow"/>
        <family val="2"/>
        <charset val="238"/>
      </rPr>
      <t xml:space="preserve"> projektiranega vodovoda z ostalimi komunalnimi vodi brez zaščitne cevi. Vmesni prostor se zapolni s peščenim materialom na dolžini 2 m. Izkop na mestu križanja se izvaja ročno pod nadzorom upravljalca komunalnega voda.
Obračun za </t>
    </r>
    <r>
      <rPr>
        <b/>
        <sz val="10"/>
        <color theme="1"/>
        <rFont val="Arial Narrow"/>
        <family val="2"/>
        <charset val="238"/>
      </rPr>
      <t>1 križanje</t>
    </r>
    <r>
      <rPr>
        <sz val="10"/>
        <color theme="1"/>
        <rFont val="Arial Narrow"/>
        <family val="2"/>
        <charset val="238"/>
      </rPr>
      <t>.</t>
    </r>
  </si>
  <si>
    <r>
      <t xml:space="preserve">Izdelava </t>
    </r>
    <r>
      <rPr>
        <b/>
        <sz val="10"/>
        <color theme="1"/>
        <rFont val="Arial Narrow"/>
        <family val="2"/>
        <charset val="238"/>
      </rPr>
      <t>vodenega podboja</t>
    </r>
    <r>
      <rPr>
        <sz val="10"/>
        <color theme="1"/>
        <rFont val="Arial Narrow"/>
        <family val="2"/>
        <charset val="238"/>
      </rPr>
      <t xml:space="preserve"> z dobavo zaščitne cevi </t>
    </r>
    <r>
      <rPr>
        <b/>
        <sz val="10"/>
        <color theme="1"/>
        <rFont val="Arial Narrow"/>
        <family val="2"/>
        <charset val="238"/>
      </rPr>
      <t>PE 63</t>
    </r>
    <r>
      <rPr>
        <sz val="10"/>
        <color theme="1"/>
        <rFont val="Arial Narrow"/>
        <family val="2"/>
        <charset val="238"/>
      </rPr>
      <t xml:space="preserve"> vključno z vsemi potrebnimi deli in izkopom jame za vrtalno garnituro in obeh straneh podboja.
Obračun za </t>
    </r>
    <r>
      <rPr>
        <b/>
        <sz val="10"/>
        <color theme="1"/>
        <rFont val="Arial Narrow"/>
        <family val="2"/>
        <charset val="238"/>
      </rPr>
      <t>1 m'</t>
    </r>
    <r>
      <rPr>
        <sz val="10"/>
        <color theme="1"/>
        <rFont val="Arial Narrow"/>
        <family val="2"/>
        <charset val="238"/>
      </rPr>
      <t>.</t>
    </r>
  </si>
  <si>
    <r>
      <t xml:space="preserve">Strojni in ročni </t>
    </r>
    <r>
      <rPr>
        <b/>
        <sz val="10"/>
        <color theme="1"/>
        <rFont val="Arial Narrow"/>
        <family val="2"/>
        <charset val="238"/>
      </rPr>
      <t>podkop</t>
    </r>
    <r>
      <rPr>
        <sz val="10"/>
        <color theme="1"/>
        <rFont val="Arial Narrow"/>
        <family val="2"/>
        <charset val="238"/>
      </rPr>
      <t xml:space="preserve"> pod ograjami, živimi mejami in podobnim.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</si>
  <si>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Rušenje</t>
    </r>
    <r>
      <rPr>
        <sz val="10"/>
        <color theme="1"/>
        <rFont val="Arial Narrow"/>
        <family val="2"/>
        <charset val="238"/>
      </rPr>
      <t xml:space="preserve"> vseh vrst </t>
    </r>
    <r>
      <rPr>
        <b/>
        <sz val="10"/>
        <color theme="1"/>
        <rFont val="Arial Narrow"/>
        <family val="2"/>
        <charset val="238"/>
      </rPr>
      <t>betonskega tlaka</t>
    </r>
    <r>
      <rPr>
        <sz val="10"/>
        <color theme="1"/>
        <rFont val="Arial Narrow"/>
        <family val="2"/>
        <charset val="238"/>
      </rPr>
      <t xml:space="preserve"> ali obrobe v stavbah vključno z nakladanjem na kamion, razkladanjem in stroški deponije.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</si>
  <si>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r>
      <rPr>
        <b/>
        <sz val="10"/>
        <color theme="1"/>
        <rFont val="Arial Narrow"/>
        <family val="2"/>
        <charset val="238"/>
      </rPr>
      <t>Izdelava</t>
    </r>
    <r>
      <rPr>
        <sz val="10"/>
        <color theme="1"/>
        <rFont val="Arial Narrow"/>
        <family val="2"/>
        <charset val="238"/>
      </rPr>
      <t xml:space="preserve"> vseh vrst </t>
    </r>
    <r>
      <rPr>
        <b/>
        <sz val="10"/>
        <color theme="1"/>
        <rFont val="Arial Narrow"/>
        <family val="2"/>
        <charset val="238"/>
      </rPr>
      <t>betonskega tlaka</t>
    </r>
    <r>
      <rPr>
        <sz val="10"/>
        <color theme="1"/>
        <rFont val="Arial Narrow"/>
        <family val="2"/>
        <charset val="238"/>
      </rPr>
      <t xml:space="preserve"> ali obrobe v stavbah v debelini 10 cm. Vključeni so vsi stroški izvedbe.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</si>
  <si>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r>
      <rPr>
        <b/>
        <sz val="10"/>
        <color theme="1"/>
        <rFont val="Arial Narrow"/>
        <family val="2"/>
        <charset val="238"/>
      </rPr>
      <t>Izdelava preboja</t>
    </r>
    <r>
      <rPr>
        <sz val="10"/>
        <color theme="1"/>
        <rFont val="Arial Narrow"/>
        <family val="2"/>
        <charset val="238"/>
      </rPr>
      <t xml:space="preserve"> skozi temelj ali zunanjo steno objekta za cev PE 63 in sanacija površin okoli preboja ter sanacija hidro in termo izolacije.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</si>
  <si>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Rušenje</t>
    </r>
    <r>
      <rPr>
        <sz val="10"/>
        <color theme="1"/>
        <rFont val="Arial Narrow"/>
        <family val="2"/>
        <charset val="238"/>
      </rPr>
      <t xml:space="preserve"> betonskih robnikov </t>
    </r>
    <r>
      <rPr>
        <b/>
        <sz val="10"/>
        <color theme="1"/>
        <rFont val="Arial Narrow"/>
        <family val="2"/>
        <charset val="238"/>
      </rPr>
      <t>15/25/100</t>
    </r>
    <r>
      <rPr>
        <sz val="10"/>
        <color theme="1"/>
        <rFont val="Arial Narrow"/>
        <family val="2"/>
        <charset val="238"/>
      </rPr>
      <t xml:space="preserve"> z nakladanjem na kamion in odvozom na stalno lastno deponijo, vključno z manipulativnimi stroški in stroški deponije. Dobava in vgradnja novih betonskih robnikov </t>
    </r>
    <r>
      <rPr>
        <b/>
        <sz val="10"/>
        <color theme="1"/>
        <rFont val="Arial Narrow"/>
        <family val="2"/>
        <charset val="238"/>
      </rPr>
      <t>15/25/100</t>
    </r>
    <r>
      <rPr>
        <sz val="10"/>
        <color theme="1"/>
        <rFont val="Arial Narrow"/>
        <family val="2"/>
        <charset val="238"/>
      </rPr>
      <t xml:space="preserve"> ter postavitev v beton </t>
    </r>
    <r>
      <rPr>
        <b/>
        <sz val="10"/>
        <color theme="1"/>
        <rFont val="Arial Narrow"/>
        <family val="2"/>
        <charset val="238"/>
      </rPr>
      <t>C16/20</t>
    </r>
    <r>
      <rPr>
        <sz val="10"/>
        <color theme="1"/>
        <rFont val="Arial Narrow"/>
        <family val="2"/>
        <charset val="238"/>
      </rPr>
      <t xml:space="preserve"> s porabo 0,15 m3/m' in zalivanje stikov s cementno malto.
Obračun za </t>
    </r>
    <r>
      <rPr>
        <b/>
        <sz val="10"/>
        <color theme="1"/>
        <rFont val="Arial Narrow"/>
        <family val="2"/>
        <charset val="238"/>
      </rPr>
      <t>m'</t>
    </r>
    <r>
      <rPr>
        <sz val="10"/>
        <color theme="1"/>
        <rFont val="Arial Narrow"/>
        <family val="2"/>
        <charset val="238"/>
      </rPr>
      <t>.</t>
    </r>
  </si>
  <si>
    <r>
      <rPr>
        <b/>
        <sz val="10"/>
        <color theme="1"/>
        <rFont val="Arial Narrow"/>
        <family val="2"/>
        <charset val="238"/>
      </rPr>
      <t>Rušenje</t>
    </r>
    <r>
      <rPr>
        <sz val="10"/>
        <color theme="1"/>
        <rFont val="Arial Narrow"/>
        <family val="2"/>
        <charset val="238"/>
      </rPr>
      <t xml:space="preserve"> betonskih robnikov </t>
    </r>
    <r>
      <rPr>
        <b/>
        <sz val="10"/>
        <color theme="1"/>
        <rFont val="Arial Narrow"/>
        <family val="2"/>
        <charset val="238"/>
      </rPr>
      <t>5/15/100</t>
    </r>
    <r>
      <rPr>
        <sz val="10"/>
        <color theme="1"/>
        <rFont val="Arial Narrow"/>
        <family val="2"/>
        <charset val="238"/>
      </rPr>
      <t xml:space="preserve"> z nakladanjem na kamion in odvozom na stalno lastno deponijo, vključno z manipulativnimi stroški in stroški deponije. Dobava in vgradnja novih betonskih robnikov </t>
    </r>
    <r>
      <rPr>
        <b/>
        <sz val="10"/>
        <color theme="1"/>
        <rFont val="Arial Narrow"/>
        <family val="2"/>
        <charset val="238"/>
      </rPr>
      <t>5/15/100</t>
    </r>
    <r>
      <rPr>
        <sz val="10"/>
        <color theme="1"/>
        <rFont val="Arial Narrow"/>
        <family val="2"/>
        <charset val="238"/>
      </rPr>
      <t xml:space="preserve"> ter postavitev v beton </t>
    </r>
    <r>
      <rPr>
        <b/>
        <sz val="10"/>
        <color theme="1"/>
        <rFont val="Arial Narrow"/>
        <family val="2"/>
        <charset val="238"/>
      </rPr>
      <t>C16/20</t>
    </r>
    <r>
      <rPr>
        <sz val="10"/>
        <color theme="1"/>
        <rFont val="Arial Narrow"/>
        <family val="2"/>
        <charset val="238"/>
      </rPr>
      <t xml:space="preserve"> s porabo 0,15 m3/m' in zalivanje stikov s cementno malto.
Obračun za </t>
    </r>
    <r>
      <rPr>
        <b/>
        <sz val="10"/>
        <color theme="1"/>
        <rFont val="Arial Narrow"/>
        <family val="2"/>
        <charset val="238"/>
      </rPr>
      <t>m'</t>
    </r>
    <r>
      <rPr>
        <sz val="10"/>
        <color theme="1"/>
        <rFont val="Arial Narrow"/>
        <family val="2"/>
        <charset val="238"/>
      </rPr>
      <t>.</t>
    </r>
  </si>
  <si>
    <r>
      <rPr>
        <b/>
        <sz val="10"/>
        <color theme="1"/>
        <rFont val="Arial Narrow"/>
        <family val="2"/>
        <charset val="238"/>
      </rPr>
      <t>Odstranitev</t>
    </r>
    <r>
      <rPr>
        <sz val="10"/>
        <color theme="1"/>
        <rFont val="Arial Narrow"/>
        <family val="2"/>
        <charset val="238"/>
      </rPr>
      <t xml:space="preserve"> roba </t>
    </r>
    <r>
      <rPr>
        <b/>
        <sz val="10"/>
        <color theme="1"/>
        <rFont val="Arial Narrow"/>
        <family val="2"/>
        <charset val="238"/>
      </rPr>
      <t>granitnih kock</t>
    </r>
    <r>
      <rPr>
        <sz val="10"/>
        <color theme="1"/>
        <rFont val="Arial Narrow"/>
        <family val="2"/>
        <charset val="238"/>
      </rPr>
      <t xml:space="preserve"> in </t>
    </r>
    <r>
      <rPr>
        <b/>
        <sz val="10"/>
        <color theme="1"/>
        <rFont val="Arial Narrow"/>
        <family val="2"/>
        <charset val="238"/>
      </rPr>
      <t>vzpostavitev v prvotno stanje</t>
    </r>
    <r>
      <rPr>
        <sz val="10"/>
        <color theme="1"/>
        <rFont val="Arial Narrow"/>
        <family val="2"/>
        <charset val="238"/>
      </rPr>
      <t xml:space="preserve"> ob zaključku gradbenih del. Postavka vključuje dobavo in polaganje manjkajočih in ohranjenih granitnih kock, vključno s potrebnim materialom in delom.
Obračun za </t>
    </r>
    <r>
      <rPr>
        <b/>
        <sz val="10"/>
        <color theme="1"/>
        <rFont val="Arial Narrow"/>
        <family val="2"/>
        <charset val="238"/>
      </rPr>
      <t>1 m'</t>
    </r>
    <r>
      <rPr>
        <sz val="10"/>
        <color theme="1"/>
        <rFont val="Arial Narrow"/>
        <family val="2"/>
        <charset val="238"/>
      </rPr>
      <t>.</t>
    </r>
  </si>
  <si>
    <r>
      <rPr>
        <b/>
        <sz val="10"/>
        <color theme="1"/>
        <rFont val="Arial Narrow"/>
        <family val="2"/>
        <charset val="238"/>
      </rPr>
      <t xml:space="preserve">Izdelava geodetskega posnetka </t>
    </r>
    <r>
      <rPr>
        <sz val="10"/>
        <color theme="1"/>
        <rFont val="Arial Narrow"/>
        <family val="2"/>
        <charset val="238"/>
      </rPr>
      <t xml:space="preserve">vodov od navrtalnega zasuna do objekta in vris cevi z jaški v kataster. En izvod posnetka v Gauss-Krugerjevem sistemu oziroma drugem veljavnem sistemu se odda v elektronski obliki. Izdelava geodetskega načrta po zahtevi upravljalca vodovoda in veljavni gradbeni zakonodaji.
Obračun za </t>
    </r>
    <r>
      <rPr>
        <b/>
        <sz val="10"/>
        <color theme="1"/>
        <rFont val="Arial Narrow"/>
        <family val="2"/>
        <charset val="238"/>
      </rPr>
      <t>1 m'</t>
    </r>
    <r>
      <rPr>
        <sz val="10"/>
        <color theme="1"/>
        <rFont val="Arial Narrow"/>
        <family val="2"/>
        <charset val="238"/>
      </rPr>
      <t xml:space="preserve"> dolžine hišnega priključka.</t>
    </r>
  </si>
  <si>
    <r>
      <rPr>
        <b/>
        <sz val="10"/>
        <color theme="1"/>
        <rFont val="Arial Narrow"/>
        <family val="2"/>
        <charset val="238"/>
      </rPr>
      <t>Demontaža obstoječih cevi</t>
    </r>
    <r>
      <rPr>
        <sz val="10"/>
        <color theme="1"/>
        <rFont val="Arial Narrow"/>
        <family val="2"/>
        <charset val="238"/>
      </rPr>
      <t xml:space="preserve"> pri novih priključkih in ukinitvah, vključno z rezanjem cevi, začasnim zapiranjem ventilov obstoječih cevi in zaporo vodooskrbe. Demontaža obstoječih cestnih kap z označevalnimi tablicami ukinjenih zasunov in hidrantov. Odvoz demontiranih delov in ukinjenih delov cevi na trajno deponijo, vključno z manipulacijskimi stroški in stroški deponije.
Obračun za </t>
    </r>
    <r>
      <rPr>
        <b/>
        <sz val="10"/>
        <color theme="1"/>
        <rFont val="Arial Narrow"/>
        <family val="2"/>
        <charset val="238"/>
      </rPr>
      <t>1 kos</t>
    </r>
    <r>
      <rPr>
        <sz val="10"/>
        <color theme="1"/>
        <rFont val="Arial Narrow"/>
        <family val="2"/>
        <charset val="238"/>
      </rPr>
      <t>.</t>
    </r>
  </si>
  <si>
    <r>
      <t>Prenos, spuščanje in montaža NL fazonskih kosov (</t>
    </r>
    <r>
      <rPr>
        <b/>
        <sz val="10"/>
        <color theme="1"/>
        <rFont val="Arial Narrow"/>
        <family val="2"/>
        <charset val="238"/>
      </rPr>
      <t>DN 80 - DN 100</t>
    </r>
    <r>
      <rPr>
        <sz val="10"/>
        <color theme="1"/>
        <rFont val="Arial Narrow"/>
        <family val="2"/>
        <charset val="238"/>
      </rPr>
      <t xml:space="preserve">). 
Obračun za </t>
    </r>
    <r>
      <rPr>
        <b/>
        <sz val="10"/>
        <color theme="1"/>
        <rFont val="Arial Narrow"/>
        <family val="2"/>
        <charset val="238"/>
      </rPr>
      <t>1 kos</t>
    </r>
    <r>
      <rPr>
        <sz val="10"/>
        <color theme="1"/>
        <rFont val="Arial Narrow"/>
        <family val="2"/>
        <charset val="238"/>
      </rPr>
      <t>.</t>
    </r>
  </si>
  <si>
    <r>
      <t xml:space="preserve">Prenos, spuščanje in montaža </t>
    </r>
    <r>
      <rPr>
        <b/>
        <sz val="10"/>
        <color theme="1"/>
        <rFont val="Arial Narrow"/>
        <family val="2"/>
        <charset val="238"/>
      </rPr>
      <t>zasunov DN 80</t>
    </r>
    <r>
      <rPr>
        <sz val="10"/>
        <color theme="1"/>
        <rFont val="Arial Narrow"/>
        <family val="2"/>
        <charset val="238"/>
      </rPr>
      <t xml:space="preserve"> z vgradno garnituro in cestno kapo s podložko.
Obračun za </t>
    </r>
    <r>
      <rPr>
        <b/>
        <sz val="10"/>
        <color theme="1"/>
        <rFont val="Arial Narrow"/>
        <family val="2"/>
        <charset val="238"/>
      </rPr>
      <t>1 kos</t>
    </r>
    <r>
      <rPr>
        <sz val="10"/>
        <color theme="1"/>
        <rFont val="Arial Narrow"/>
        <family val="2"/>
        <charset val="238"/>
      </rPr>
      <t>.</t>
    </r>
  </si>
  <si>
    <r>
      <t xml:space="preserve">Prenos, spuščanje in montaža </t>
    </r>
    <r>
      <rPr>
        <b/>
        <sz val="10"/>
        <color theme="1"/>
        <rFont val="Arial Narrow"/>
        <family val="2"/>
        <charset val="238"/>
      </rPr>
      <t>zasunov DN 100</t>
    </r>
    <r>
      <rPr>
        <sz val="10"/>
        <color theme="1"/>
        <rFont val="Arial Narrow"/>
        <family val="2"/>
        <charset val="238"/>
      </rPr>
      <t xml:space="preserve"> z vgradno garnituro in cestno kapo s podložko.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</si>
  <si>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Prenos</t>
    </r>
    <r>
      <rPr>
        <sz val="10"/>
        <color theme="1"/>
        <rFont val="Arial Narrow"/>
        <family val="2"/>
        <charset val="238"/>
      </rPr>
      <t xml:space="preserve">, spuščanje in montaža podtalnega ali nadtalnega </t>
    </r>
    <r>
      <rPr>
        <b/>
        <sz val="10"/>
        <color theme="1"/>
        <rFont val="Arial Narrow"/>
        <family val="2"/>
        <charset val="238"/>
      </rPr>
      <t>hidranta</t>
    </r>
    <r>
      <rPr>
        <sz val="10"/>
        <color theme="1"/>
        <rFont val="Arial Narrow"/>
        <family val="2"/>
        <charset val="238"/>
      </rPr>
      <t xml:space="preserve"> lomljive izvedbe. Prenos, spuščanje in polaganje hidrantne cevi ter poravnava v horizontalni in vertikalni smeri. Dobava in polaganje opozorilnega traku nad vodovodno cevjo do hidranta.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</si>
  <si>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Prenos</t>
    </r>
    <r>
      <rPr>
        <sz val="10"/>
        <color theme="1"/>
        <rFont val="Arial Narrow"/>
        <family val="2"/>
        <charset val="238"/>
      </rPr>
      <t xml:space="preserve">, spuščanje in polaganje vseh cevi v jarek ter montaža in poravnava v vertikalni in horizontalni smeri. Obračun za </t>
    </r>
    <r>
      <rPr>
        <b/>
        <sz val="10"/>
        <color theme="1"/>
        <rFont val="Arial Narrow"/>
        <family val="2"/>
        <charset val="238"/>
      </rPr>
      <t>1 m'</t>
    </r>
    <r>
      <rPr>
        <sz val="10"/>
        <color theme="1"/>
        <rFont val="Arial Narrow"/>
        <family val="2"/>
        <charset val="238"/>
      </rPr>
      <t>.</t>
    </r>
  </si>
  <si>
    <r>
      <rPr>
        <b/>
        <sz val="10"/>
        <color theme="1"/>
        <rFont val="Arial Narrow"/>
        <family val="2"/>
        <charset val="238"/>
      </rPr>
      <t>Prenos</t>
    </r>
    <r>
      <rPr>
        <sz val="10"/>
        <color theme="1"/>
        <rFont val="Arial Narrow"/>
        <family val="2"/>
        <charset val="238"/>
      </rPr>
      <t xml:space="preserve">, spuščanje in montaža </t>
    </r>
    <r>
      <rPr>
        <b/>
        <sz val="10"/>
        <color theme="1"/>
        <rFont val="Arial Narrow"/>
        <family val="2"/>
        <charset val="238"/>
      </rPr>
      <t>odzračevalne garniture</t>
    </r>
    <r>
      <rPr>
        <sz val="10"/>
        <color theme="1"/>
        <rFont val="Arial Narrow"/>
        <family val="2"/>
        <charset val="238"/>
      </rPr>
      <t xml:space="preserve"> (podzemna izvedba s cestno kapo).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</si>
  <si>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Prenos</t>
    </r>
    <r>
      <rPr>
        <sz val="10"/>
        <color theme="1"/>
        <rFont val="Arial Narrow"/>
        <family val="2"/>
        <charset val="238"/>
      </rPr>
      <t xml:space="preserve">, spuščanje in montaža zobčastih </t>
    </r>
    <r>
      <rPr>
        <b/>
        <sz val="10"/>
        <color theme="1"/>
        <rFont val="Arial Narrow"/>
        <family val="2"/>
        <charset val="238"/>
      </rPr>
      <t>spojk</t>
    </r>
    <r>
      <rPr>
        <sz val="10"/>
        <color theme="1"/>
        <rFont val="Arial Narrow"/>
        <family val="2"/>
        <charset val="238"/>
      </rPr>
      <t xml:space="preserve">, maxi quick spojk in univerzalnih spojk.
Obračun za </t>
    </r>
    <r>
      <rPr>
        <b/>
        <sz val="10"/>
        <color theme="1"/>
        <rFont val="Arial Narrow"/>
        <family val="2"/>
        <charset val="238"/>
      </rPr>
      <t>1 kos</t>
    </r>
    <r>
      <rPr>
        <sz val="10"/>
        <color theme="1"/>
        <rFont val="Arial Narrow"/>
        <family val="2"/>
        <charset val="238"/>
      </rPr>
      <t>.</t>
    </r>
  </si>
  <si>
    <r>
      <t xml:space="preserve">Izvedba </t>
    </r>
    <r>
      <rPr>
        <b/>
        <sz val="10"/>
        <color theme="1"/>
        <rFont val="Arial Narrow"/>
        <family val="2"/>
        <charset val="238"/>
      </rPr>
      <t>tlačnega preizkusa</t>
    </r>
    <r>
      <rPr>
        <sz val="10"/>
        <color theme="1"/>
        <rFont val="Arial Narrow"/>
        <family val="2"/>
        <charset val="238"/>
      </rPr>
      <t xml:space="preserve"> cevovoda do </t>
    </r>
    <r>
      <rPr>
        <b/>
        <sz val="10"/>
        <color theme="1"/>
        <rFont val="Arial Narrow"/>
        <family val="2"/>
        <charset val="238"/>
      </rPr>
      <t>DN 250</t>
    </r>
    <r>
      <rPr>
        <sz val="10"/>
        <color theme="1"/>
        <rFont val="Arial Narrow"/>
        <family val="2"/>
        <charset val="238"/>
      </rPr>
      <t xml:space="preserve"> v skladu s standardom EN 805 in zahtevami upravljalca vodovoda.
Obračun za </t>
    </r>
    <r>
      <rPr>
        <b/>
        <sz val="10"/>
        <color theme="1"/>
        <rFont val="Arial Narrow"/>
        <family val="2"/>
        <charset val="238"/>
      </rPr>
      <t xml:space="preserve">1 m' </t>
    </r>
    <r>
      <rPr>
        <sz val="10"/>
        <color theme="1"/>
        <rFont val="Arial Narrow"/>
        <family val="2"/>
        <charset val="238"/>
      </rPr>
      <t>voda.</t>
    </r>
  </si>
  <si>
    <r>
      <rPr>
        <b/>
        <sz val="10"/>
        <color theme="1"/>
        <rFont val="Arial Narrow"/>
        <family val="2"/>
        <charset val="238"/>
      </rPr>
      <t>Dezinfekcija</t>
    </r>
    <r>
      <rPr>
        <sz val="10"/>
        <color theme="1"/>
        <rFont val="Arial Narrow"/>
        <family val="2"/>
        <charset val="238"/>
      </rPr>
      <t xml:space="preserve"> cevovoda do </t>
    </r>
    <r>
      <rPr>
        <b/>
        <sz val="10"/>
        <color theme="1"/>
        <rFont val="Arial Narrow"/>
        <family val="2"/>
        <charset val="238"/>
      </rPr>
      <t>DN 250</t>
    </r>
    <r>
      <rPr>
        <sz val="10"/>
        <color theme="1"/>
        <rFont val="Arial Narrow"/>
        <family val="2"/>
        <charset val="238"/>
      </rPr>
      <t xml:space="preserve"> pred izvedbo prevezav in vključitvijo v obratovanje. Postavka vključuje izpiranje cevovoda in pridobitev dokazila o ustreznosti kvalitete vode.
Obračun za </t>
    </r>
    <r>
      <rPr>
        <b/>
        <sz val="10"/>
        <color theme="1"/>
        <rFont val="Arial Narrow"/>
        <family val="2"/>
        <charset val="238"/>
      </rPr>
      <t>1 m'</t>
    </r>
    <r>
      <rPr>
        <sz val="10"/>
        <color theme="1"/>
        <rFont val="Arial Narrow"/>
        <family val="2"/>
        <charset val="238"/>
      </rPr>
      <t>.</t>
    </r>
  </si>
  <si>
    <r>
      <t xml:space="preserve">Nabava in </t>
    </r>
    <r>
      <rPr>
        <b/>
        <sz val="10"/>
        <color theme="1"/>
        <rFont val="Arial Narrow"/>
        <family val="2"/>
        <charset val="238"/>
      </rPr>
      <t>polaganje označevalnega traku</t>
    </r>
    <r>
      <rPr>
        <sz val="10"/>
        <color theme="1"/>
        <rFont val="Arial Narrow"/>
        <family val="2"/>
        <charset val="238"/>
      </rPr>
      <t xml:space="preserve"> nad vodovodnimi cevmi.
Obračun za </t>
    </r>
    <r>
      <rPr>
        <b/>
        <sz val="10"/>
        <color theme="1"/>
        <rFont val="Arial Narrow"/>
        <family val="2"/>
        <charset val="238"/>
      </rPr>
      <t>1 m'</t>
    </r>
    <r>
      <rPr>
        <sz val="10"/>
        <color theme="1"/>
        <rFont val="Arial Narrow"/>
        <family val="2"/>
        <charset val="238"/>
      </rPr>
      <t>.</t>
    </r>
  </si>
  <si>
    <r>
      <rPr>
        <b/>
        <sz val="10"/>
        <color theme="1"/>
        <rFont val="Arial Narrow"/>
        <family val="2"/>
        <charset val="238"/>
      </rPr>
      <t>Nabava</t>
    </r>
    <r>
      <rPr>
        <sz val="10"/>
        <color theme="1"/>
        <rFont val="Arial Narrow"/>
        <family val="2"/>
        <charset val="238"/>
      </rPr>
      <t xml:space="preserve">, dobava in montaža </t>
    </r>
    <r>
      <rPr>
        <b/>
        <sz val="10"/>
        <color theme="1"/>
        <rFont val="Arial Narrow"/>
        <family val="2"/>
        <charset val="238"/>
      </rPr>
      <t>tablic</t>
    </r>
    <r>
      <rPr>
        <sz val="10"/>
        <color theme="1"/>
        <rFont val="Arial Narrow"/>
        <family val="2"/>
        <charset val="238"/>
      </rPr>
      <t xml:space="preserve"> za označevanje podtalnih hidrantov, zračnikov in zasunov.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</si>
  <si>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Ostala dodatna in nepredvidena dela</t>
    </r>
    <r>
      <rPr>
        <sz val="10"/>
        <color theme="1"/>
        <rFont val="Arial Narrow"/>
        <family val="2"/>
        <charset val="238"/>
      </rPr>
      <t xml:space="preserve">. Obračun stroškov po dejanskih stroških porabe časa in materiala po vpisu v gradbeni dnevnik. Stroški so ocenjeni na </t>
    </r>
    <r>
      <rPr>
        <b/>
        <sz val="10"/>
        <color theme="1"/>
        <rFont val="Arial Narrow"/>
        <family val="2"/>
        <charset val="238"/>
      </rPr>
      <t>20 %</t>
    </r>
    <r>
      <rPr>
        <sz val="10"/>
        <color theme="1"/>
        <rFont val="Arial Narrow"/>
        <family val="2"/>
        <charset val="238"/>
      </rPr>
      <t xml:space="preserve"> vrednosti montažnih del.</t>
    </r>
  </si>
  <si>
    <r>
      <t xml:space="preserve">Zemeljska in gradbena dela za izvedbo cevi in jaškov pod </t>
    </r>
    <r>
      <rPr>
        <b/>
        <sz val="10"/>
        <color theme="1"/>
        <rFont val="Arial Narrow"/>
        <family val="2"/>
        <charset val="238"/>
      </rPr>
      <t>zelenimi</t>
    </r>
    <r>
      <rPr>
        <sz val="10"/>
        <color theme="1"/>
        <rFont val="Arial Narrow"/>
        <family val="2"/>
        <charset val="238"/>
      </rPr>
      <t xml:space="preserve"> površinami - izkop </t>
    </r>
    <r>
      <rPr>
        <b/>
        <sz val="10"/>
        <color theme="1"/>
        <rFont val="Arial Narrow"/>
        <family val="2"/>
        <charset val="238"/>
      </rPr>
      <t>ročno 100 % in strojno 0 %</t>
    </r>
    <r>
      <rPr>
        <sz val="10"/>
        <color theme="1"/>
        <rFont val="Arial Narrow"/>
        <family val="2"/>
        <charset val="238"/>
      </rPr>
      <t xml:space="preserve">. Izkop brežine se izvaja v naklonu 65° do nivoja tampona, širina dne je 40 cm in povprečna globina izkopa je 1,20 m. Izvedba peščenega nasipa za izravnavo dna jarka v debelini 10 cm in nasutje nad cevjo v debelini 20 cm s peščenim materialom granulacije 0,02 - 8 mm ter ročno zasutje z izkopanim materialom in utrjevanjem po slojih debeline 20 cm. V ceno je vključeno </t>
    </r>
    <r>
      <rPr>
        <b/>
        <sz val="10"/>
        <color theme="1"/>
        <rFont val="Arial Narrow"/>
        <family val="2"/>
        <charset val="238"/>
      </rPr>
      <t>odlaganje materiala na rob izkopa</t>
    </r>
    <r>
      <rPr>
        <sz val="10"/>
        <color theme="1"/>
        <rFont val="Arial Narrow"/>
        <family val="2"/>
        <charset val="238"/>
      </rPr>
      <t xml:space="preserve"> </t>
    </r>
    <r>
      <rPr>
        <b/>
        <sz val="10"/>
        <color theme="1"/>
        <rFont val="Arial Narrow"/>
        <family val="2"/>
        <charset val="238"/>
      </rPr>
      <t>in odvoz</t>
    </r>
    <r>
      <rPr>
        <sz val="10"/>
        <color theme="1"/>
        <rFont val="Arial Narrow"/>
        <family val="2"/>
        <charset val="238"/>
      </rPr>
      <t xml:space="preserve"> odvečnega materiala, humuziranje in zatravitev - vzpostavitev prvotnega stanja po </t>
    </r>
    <r>
      <rPr>
        <b/>
        <sz val="10"/>
        <color theme="1"/>
        <rFont val="Arial Narrow"/>
        <family val="2"/>
        <charset val="238"/>
      </rPr>
      <t>vrtovih in zelenicah</t>
    </r>
    <r>
      <rPr>
        <sz val="10"/>
        <color theme="1"/>
        <rFont val="Arial Narrow"/>
        <family val="2"/>
        <charset val="238"/>
      </rPr>
      <t xml:space="preserve">.
Obračun za </t>
    </r>
    <r>
      <rPr>
        <b/>
        <sz val="10"/>
        <color theme="1"/>
        <rFont val="Arial Narrow"/>
        <family val="2"/>
        <charset val="238"/>
      </rPr>
      <t>1 m'</t>
    </r>
    <r>
      <rPr>
        <sz val="10"/>
        <color theme="1"/>
        <rFont val="Arial Narrow"/>
        <family val="2"/>
        <charset val="238"/>
      </rPr>
      <t>.</t>
    </r>
  </si>
  <si>
    <r>
      <t xml:space="preserve">Zemeljska in gradbena dela za izvedbo cevi in jaškov pod </t>
    </r>
    <r>
      <rPr>
        <b/>
        <sz val="10"/>
        <color theme="1"/>
        <rFont val="Arial Narrow"/>
        <family val="2"/>
        <charset val="238"/>
      </rPr>
      <t>zelenimi</t>
    </r>
    <r>
      <rPr>
        <sz val="10"/>
        <color theme="1"/>
        <rFont val="Arial Narrow"/>
        <family val="2"/>
        <charset val="238"/>
      </rPr>
      <t xml:space="preserve"> površinami - izkop </t>
    </r>
    <r>
      <rPr>
        <b/>
        <sz val="10"/>
        <color theme="1"/>
        <rFont val="Arial Narrow"/>
        <family val="2"/>
        <charset val="238"/>
      </rPr>
      <t>ročno 40 % in strojno 60 %</t>
    </r>
    <r>
      <rPr>
        <sz val="10"/>
        <color theme="1"/>
        <rFont val="Arial Narrow"/>
        <family val="2"/>
        <charset val="238"/>
      </rPr>
      <t xml:space="preserve">. Izkop brežine se izvaja v naklonu 65° do nivoja tampona, širina dna je 40 cm in povprečna globina izkopa je 1,20 m. Izvedba peščenega nasipa za izravnavo dna jarka v debelini 10 cm in nasutje nad cevjo v debelini 20 cm s peščenim materialom granulacije 0,02 - 8 mm ter strojno-ročno zasutje z izkopanim materialom in utrjevanjem po slojih debeline 20 cm. V ceno je vključeno tudi </t>
    </r>
    <r>
      <rPr>
        <b/>
        <sz val="10"/>
        <color theme="1"/>
        <rFont val="Arial Narrow"/>
        <family val="2"/>
        <charset val="238"/>
      </rPr>
      <t>nakladanje in odvoz</t>
    </r>
    <r>
      <rPr>
        <sz val="10"/>
        <color theme="1"/>
        <rFont val="Arial Narrow"/>
        <family val="2"/>
        <charset val="238"/>
      </rPr>
      <t xml:space="preserve"> odvečnega materiala, humuziranje in zatravitev - vzpostavitev prvotnega stanja po </t>
    </r>
    <r>
      <rPr>
        <b/>
        <sz val="10"/>
        <color theme="1"/>
        <rFont val="Arial Narrow"/>
        <family val="2"/>
        <charset val="238"/>
      </rPr>
      <t>vrtovih/zelenicah</t>
    </r>
    <r>
      <rPr>
        <sz val="10"/>
        <color theme="1"/>
        <rFont val="Arial Narrow"/>
        <family val="2"/>
        <charset val="238"/>
      </rPr>
      <t xml:space="preserve">.
Obračun za </t>
    </r>
    <r>
      <rPr>
        <b/>
        <sz val="10"/>
        <color theme="1"/>
        <rFont val="Arial Narrow"/>
        <family val="2"/>
        <charset val="238"/>
      </rPr>
      <t>1 m'</t>
    </r>
    <r>
      <rPr>
        <sz val="10"/>
        <color theme="1"/>
        <rFont val="Arial Narrow"/>
        <family val="2"/>
        <charset val="238"/>
      </rPr>
      <t>.</t>
    </r>
  </si>
  <si>
    <r>
      <t xml:space="preserve">Zemeljska in gradbena dela za izvedbo cevi in jaškov pod </t>
    </r>
    <r>
      <rPr>
        <b/>
        <sz val="10"/>
        <color theme="1"/>
        <rFont val="Arial Narrow"/>
        <family val="2"/>
        <charset val="238"/>
      </rPr>
      <t>zelenimi</t>
    </r>
    <r>
      <rPr>
        <sz val="10"/>
        <color theme="1"/>
        <rFont val="Arial Narrow"/>
        <family val="2"/>
        <charset val="238"/>
      </rPr>
      <t xml:space="preserve"> površinami - izkop </t>
    </r>
    <r>
      <rPr>
        <b/>
        <sz val="10"/>
        <color theme="1"/>
        <rFont val="Arial Narrow"/>
        <family val="2"/>
        <charset val="238"/>
      </rPr>
      <t>ročno 100 % in strojno 0 %</t>
    </r>
    <r>
      <rPr>
        <sz val="10"/>
        <color theme="1"/>
        <rFont val="Arial Narrow"/>
        <family val="2"/>
        <charset val="238"/>
      </rPr>
      <t xml:space="preserve">. Izkop brežine se izvaja v naklonu 65° do nivoja tampona, širina dne je 40 cm in povprečna globina izkopa je 1,20 m. Izvedba peščenega nasipa za izravnavo dna jarka v debelini 10 cm in nasutje nad cevjo v debelini 20 cm s peščenim materialom granulacije 0,02 - 8 mm ter ročno zasutje z izkopanim materialom in utrjevanjem po slojih debeline 20 cm. V ceno je vključeno tudi </t>
    </r>
    <r>
      <rPr>
        <b/>
        <sz val="10"/>
        <color theme="1"/>
        <rFont val="Arial Narrow"/>
        <family val="2"/>
        <charset val="238"/>
      </rPr>
      <t>ročno nakladanje in odvoz</t>
    </r>
    <r>
      <rPr>
        <sz val="10"/>
        <color theme="1"/>
        <rFont val="Arial Narrow"/>
        <family val="2"/>
        <charset val="238"/>
      </rPr>
      <t xml:space="preserve"> odvečnega materiala, humuziranje in zatravitev - vzpostavitev prvotnega stanja po </t>
    </r>
    <r>
      <rPr>
        <b/>
        <sz val="10"/>
        <color theme="1"/>
        <rFont val="Arial Narrow"/>
        <family val="2"/>
        <charset val="238"/>
      </rPr>
      <t>vrtovih in zelenicah</t>
    </r>
    <r>
      <rPr>
        <sz val="10"/>
        <color theme="1"/>
        <rFont val="Arial Narrow"/>
        <family val="2"/>
        <charset val="238"/>
      </rPr>
      <t xml:space="preserve">.
Obračun za </t>
    </r>
    <r>
      <rPr>
        <b/>
        <sz val="10"/>
        <color theme="1"/>
        <rFont val="Arial Narrow"/>
        <family val="2"/>
        <charset val="238"/>
      </rPr>
      <t>1 m'</t>
    </r>
    <r>
      <rPr>
        <sz val="10"/>
        <color theme="1"/>
        <rFont val="Arial Narrow"/>
        <family val="2"/>
        <charset val="238"/>
      </rPr>
      <t>.</t>
    </r>
  </si>
  <si>
    <r>
      <t xml:space="preserve">Zemeljska in gradbena dela za izvedbo cevi in jaškov pod </t>
    </r>
    <r>
      <rPr>
        <b/>
        <sz val="10"/>
        <color theme="1"/>
        <rFont val="Arial Narrow"/>
        <family val="2"/>
        <charset val="238"/>
      </rPr>
      <t>utrjenimi</t>
    </r>
    <r>
      <rPr>
        <sz val="10"/>
        <color theme="1"/>
        <rFont val="Arial Narrow"/>
        <family val="2"/>
        <charset val="238"/>
      </rPr>
      <t xml:space="preserve"> površinami - odstranitev ploščic in tlakovcev, rezanje in rušenje asfalta ter izkop </t>
    </r>
    <r>
      <rPr>
        <b/>
        <sz val="10"/>
        <color theme="1"/>
        <rFont val="Arial Narrow"/>
        <family val="2"/>
        <charset val="238"/>
      </rPr>
      <t>ročno 40 % in strojno 60 %</t>
    </r>
    <r>
      <rPr>
        <sz val="10"/>
        <color theme="1"/>
        <rFont val="Arial Narrow"/>
        <family val="2"/>
        <charset val="238"/>
      </rPr>
      <t xml:space="preserve">. Izkop brežine se izvaja v naklonu 65° do nivoja tampona, širina dna je 40 cm in povprečna globina izkopa je 1,20 m. Izvedba peščenega nasipa za izravnavo dna jarka v debelini 10 cm in nasutje nad cevjo v debelini 20 cm s peščenim materialom granulacije 0,02 - 8 mm ter strojno-ročno zasutje z izkopanim materialom in utrjevanjem po slojih debeline 20 cm do 30 cm pod končnim tlakom. Dobava in vgradnja tampona 0-32 mm, uvaljanje, izdelava finega planuma z dosipom kot podlaga za finalni tlak. V postavko je vključeno tudi </t>
    </r>
    <r>
      <rPr>
        <b/>
        <sz val="10"/>
        <color theme="1"/>
        <rFont val="Arial Narrow"/>
        <family val="2"/>
        <charset val="238"/>
      </rPr>
      <t>nakladanje in odvoz</t>
    </r>
    <r>
      <rPr>
        <sz val="10"/>
        <color theme="1"/>
        <rFont val="Arial Narrow"/>
        <family val="2"/>
        <charset val="238"/>
      </rPr>
      <t xml:space="preserve"> odvečnega materiala, polaganje tlakovcev in ploščic skupaj z dobavo manjkajočih, asfaltiranje z AC 8 surf B 70/100 A4 v debelini do 6 cm in zalivanje stikov - vzpostavitev prvotnega stanja po </t>
    </r>
    <r>
      <rPr>
        <b/>
        <sz val="10"/>
        <color theme="1"/>
        <rFont val="Arial Narrow"/>
        <family val="2"/>
        <charset val="238"/>
      </rPr>
      <t>dvoriščih in pločnikih</t>
    </r>
    <r>
      <rPr>
        <sz val="10"/>
        <color theme="1"/>
        <rFont val="Arial Narrow"/>
        <family val="2"/>
        <charset val="238"/>
      </rPr>
      <t xml:space="preserve">. V postavki je  vključen ves potreben material in delo.
Obračun za </t>
    </r>
    <r>
      <rPr>
        <b/>
        <sz val="10"/>
        <color theme="1"/>
        <rFont val="Arial Narrow"/>
        <family val="2"/>
        <charset val="238"/>
      </rPr>
      <t>1 m'</t>
    </r>
    <r>
      <rPr>
        <sz val="10"/>
        <color theme="1"/>
        <rFont val="Arial Narrow"/>
        <family val="2"/>
        <charset val="238"/>
      </rPr>
      <t>.</t>
    </r>
  </si>
  <si>
    <r>
      <t xml:space="preserve">Zemeljska in gradbena dela za izvedbo cevi in jaškov pod </t>
    </r>
    <r>
      <rPr>
        <b/>
        <sz val="10"/>
        <color theme="1"/>
        <rFont val="Arial Narrow"/>
        <family val="2"/>
        <charset val="238"/>
      </rPr>
      <t>cestnimi</t>
    </r>
    <r>
      <rPr>
        <sz val="10"/>
        <color theme="1"/>
        <rFont val="Arial Narrow"/>
        <family val="2"/>
        <charset val="238"/>
      </rPr>
      <t xml:space="preserve"> površinami - rezanje in rušenje asfalta ter izkop </t>
    </r>
    <r>
      <rPr>
        <b/>
        <sz val="10"/>
        <color theme="1"/>
        <rFont val="Arial Narrow"/>
        <family val="2"/>
        <charset val="238"/>
      </rPr>
      <t>ročno 40 % in strojno 60 %</t>
    </r>
    <r>
      <rPr>
        <sz val="10"/>
        <color theme="1"/>
        <rFont val="Arial Narrow"/>
        <family val="2"/>
        <charset val="238"/>
      </rPr>
      <t xml:space="preserve">. Izkop brežine se izvaja v naklonu 65° do nivoja tampona, širina dna je 40 cm in povprečna globina izkopa je 1,20 m. Izvedba peščenega nasipa za izravnavo dna jarka v debelini 10 cm in nasutje nad cevjo v debelini 20 cm s peščenim materialom granulacije 0,02 - 8 mm ter strojno-ročno zasutje z izkopanim materialom in utrjevanjem po slojih debeline 20 cm. Dobava in vgradnja tampona 0-32 mm, uvaljanje do potrebne nosilnosti v debelini 50 cm in izdelava finega planuma. V ceno je vključeno tudi </t>
    </r>
    <r>
      <rPr>
        <b/>
        <sz val="10"/>
        <color theme="1"/>
        <rFont val="Arial Narrow"/>
        <family val="2"/>
        <charset val="238"/>
      </rPr>
      <t>nakladanje in odvoz</t>
    </r>
    <r>
      <rPr>
        <sz val="10"/>
        <color theme="1"/>
        <rFont val="Arial Narrow"/>
        <family val="2"/>
        <charset val="238"/>
      </rPr>
      <t xml:space="preserve"> odvečnega materiala, </t>
    </r>
    <r>
      <rPr>
        <b/>
        <sz val="10"/>
        <color theme="1"/>
        <rFont val="Arial Narrow"/>
        <family val="2"/>
        <charset val="238"/>
      </rPr>
      <t>brez dobave asfalta</t>
    </r>
    <r>
      <rPr>
        <sz val="10"/>
        <color theme="1"/>
        <rFont val="Arial Narrow"/>
        <family val="2"/>
        <charset val="238"/>
      </rPr>
      <t xml:space="preserve">. V postavki je vključen ves potreben material in delo.
Obračun za </t>
    </r>
    <r>
      <rPr>
        <b/>
        <sz val="10"/>
        <color theme="1"/>
        <rFont val="Arial Narrow"/>
        <family val="2"/>
        <charset val="238"/>
      </rPr>
      <t>1 m'</t>
    </r>
    <r>
      <rPr>
        <sz val="10"/>
        <color theme="1"/>
        <rFont val="Arial Narrow"/>
        <family val="2"/>
        <charset val="238"/>
      </rPr>
      <t>.</t>
    </r>
  </si>
  <si>
    <r>
      <t xml:space="preserve">Vzdrževanje </t>
    </r>
    <r>
      <rPr>
        <b/>
        <sz val="10"/>
        <color theme="1"/>
        <rFont val="Arial Narrow"/>
        <family val="2"/>
        <charset val="238"/>
      </rPr>
      <t>makedamskega vozišča</t>
    </r>
    <r>
      <rPr>
        <sz val="10"/>
        <color theme="1"/>
        <rFont val="Arial Narrow"/>
        <family val="2"/>
        <charset val="238"/>
      </rPr>
      <t xml:space="preserve"> z dosipom materiala pred dokončno utrditvijo vozišča. Izvedba vsakodnevno v času gradnje.</t>
    </r>
  </si>
  <si>
    <t>1.54</t>
  </si>
  <si>
    <t>1.55</t>
  </si>
  <si>
    <t>1.56</t>
  </si>
  <si>
    <r>
      <t xml:space="preserve">Nabava in polaganje </t>
    </r>
    <r>
      <rPr>
        <b/>
        <sz val="10"/>
        <color theme="1"/>
        <rFont val="Arial Narrow"/>
        <family val="2"/>
        <charset val="238"/>
      </rPr>
      <t>signalnega traku</t>
    </r>
    <r>
      <rPr>
        <sz val="10"/>
        <color theme="1"/>
        <rFont val="Arial Narrow"/>
        <family val="2"/>
        <charset val="238"/>
      </rPr>
      <t xml:space="preserve"> nad cevmi priključkov.
Obračun za </t>
    </r>
    <r>
      <rPr>
        <b/>
        <sz val="10"/>
        <color theme="1"/>
        <rFont val="Arial Narrow"/>
        <family val="2"/>
        <charset val="238"/>
      </rPr>
      <t>1 m'</t>
    </r>
    <r>
      <rPr>
        <sz val="10"/>
        <color theme="1"/>
        <rFont val="Arial Narrow"/>
        <family val="2"/>
        <charset val="238"/>
      </rPr>
      <t>.</t>
    </r>
  </si>
  <si>
    <r>
      <rPr>
        <b/>
        <sz val="10"/>
        <color theme="1"/>
        <rFont val="Arial Narrow"/>
        <family val="2"/>
        <charset val="238"/>
      </rPr>
      <t>Izpiranje</t>
    </r>
    <r>
      <rPr>
        <sz val="10"/>
        <color theme="1"/>
        <rFont val="Arial Narrow"/>
        <family val="2"/>
        <charset val="238"/>
      </rPr>
      <t xml:space="preserve"> cevi priključkov.
Obračun za </t>
    </r>
    <r>
      <rPr>
        <b/>
        <sz val="10"/>
        <color theme="1"/>
        <rFont val="Arial Narrow"/>
        <family val="2"/>
        <charset val="238"/>
      </rPr>
      <t>1 m'</t>
    </r>
    <r>
      <rPr>
        <sz val="10"/>
        <color theme="1"/>
        <rFont val="Arial Narrow"/>
        <family val="2"/>
        <charset val="238"/>
      </rPr>
      <t>.</t>
    </r>
  </si>
  <si>
    <r>
      <t xml:space="preserve">Prenos, spuščanje in montaža vodovodne cevi </t>
    </r>
    <r>
      <rPr>
        <b/>
        <sz val="10"/>
        <color theme="1"/>
        <rFont val="Arial Narrow"/>
        <family val="2"/>
        <charset val="238"/>
      </rPr>
      <t>PE 100 d 32x3 mm v zaščitno cev PE 80 d 63</t>
    </r>
    <r>
      <rPr>
        <sz val="10"/>
        <color theme="1"/>
        <rFont val="Arial Narrow"/>
        <family val="2"/>
        <charset val="238"/>
      </rPr>
      <t xml:space="preserve"> s tesnilnimi zamaški, vključno s prevezavo na ločno spojko pri zasunu in armaturo v merilnem mestu, kjer se obnavlja celotna trasa.
Obračun za </t>
    </r>
    <r>
      <rPr>
        <b/>
        <sz val="10"/>
        <color theme="1"/>
        <rFont val="Arial Narrow"/>
        <family val="2"/>
        <charset val="238"/>
      </rPr>
      <t>1 m'</t>
    </r>
    <r>
      <rPr>
        <sz val="10"/>
        <color theme="1"/>
        <rFont val="Arial Narrow"/>
        <family val="2"/>
        <charset val="238"/>
      </rPr>
      <t>.</t>
    </r>
  </si>
  <si>
    <r>
      <t xml:space="preserve">Montaža univerzalnega navrtalnega zasuna za cevovod </t>
    </r>
    <r>
      <rPr>
        <b/>
        <sz val="10"/>
        <color theme="1"/>
        <rFont val="Arial Narrow"/>
        <family val="2"/>
        <charset val="238"/>
      </rPr>
      <t>NL DN 100</t>
    </r>
    <r>
      <rPr>
        <sz val="10"/>
        <color theme="1"/>
        <rFont val="Arial Narrow"/>
        <family val="2"/>
        <charset val="238"/>
      </rPr>
      <t xml:space="preserve"> z montažo vgradne garniture in cestne kape z betonsko podložko, vključno z vrtljivim kosom ISO fiting </t>
    </r>
    <r>
      <rPr>
        <b/>
        <sz val="10"/>
        <color theme="1"/>
        <rFont val="Arial Narrow"/>
        <family val="2"/>
        <charset val="238"/>
      </rPr>
      <t>fi 6/4"/1"</t>
    </r>
    <r>
      <rPr>
        <sz val="10"/>
        <color theme="1"/>
        <rFont val="Arial Narrow"/>
        <family val="2"/>
        <charset val="238"/>
      </rPr>
      <t xml:space="preserve"> in prehodno ločno spojko </t>
    </r>
    <r>
      <rPr>
        <b/>
        <sz val="10"/>
        <color theme="1"/>
        <rFont val="Arial Narrow"/>
        <family val="2"/>
        <charset val="238"/>
      </rPr>
      <t>d 32</t>
    </r>
    <r>
      <rPr>
        <sz val="10"/>
        <color theme="1"/>
        <rFont val="Arial Narrow"/>
        <family val="2"/>
        <charset val="238"/>
      </rPr>
      <t xml:space="preserve"> za PE cev za prevezavo.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</si>
  <si>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Demontaža</t>
    </r>
    <r>
      <rPr>
        <sz val="10"/>
        <color theme="1"/>
        <rFont val="Arial Narrow"/>
        <family val="2"/>
        <charset val="238"/>
      </rPr>
      <t xml:space="preserve"> obstoječih spojnih kosov, krogelnih pip fi 1", krogelnih pip z izpustom fi 1" in prehodnih spojk PE d 32 v starem vodomernem mestu ter </t>
    </r>
    <r>
      <rPr>
        <b/>
        <sz val="10"/>
        <color theme="1"/>
        <rFont val="Arial Narrow"/>
        <family val="2"/>
        <charset val="238"/>
      </rPr>
      <t>montaža vodomera v nov vodomerni jašek</t>
    </r>
    <r>
      <rPr>
        <sz val="10"/>
        <color theme="1"/>
        <rFont val="Arial Narrow"/>
        <family val="2"/>
        <charset val="238"/>
      </rPr>
      <t xml:space="preserve">. Postavka vključuje tudi dobavo in montažo novih spojnih kosov in cevi za povezavo v starem jašku ter </t>
    </r>
    <r>
      <rPr>
        <b/>
        <sz val="10"/>
        <color theme="1"/>
        <rFont val="Arial Narrow"/>
        <family val="2"/>
        <charset val="238"/>
      </rPr>
      <t>blindiranje</t>
    </r>
    <r>
      <rPr>
        <sz val="10"/>
        <color theme="1"/>
        <rFont val="Arial Narrow"/>
        <family val="2"/>
        <charset val="238"/>
      </rPr>
      <t xml:space="preserve"> starega priključka.
Obračun za </t>
    </r>
    <r>
      <rPr>
        <b/>
        <sz val="10"/>
        <color theme="1"/>
        <rFont val="Arial Narrow"/>
        <family val="2"/>
        <charset val="238"/>
      </rPr>
      <t>1 kos</t>
    </r>
    <r>
      <rPr>
        <sz val="10"/>
        <color theme="1"/>
        <rFont val="Arial Narrow"/>
        <family val="2"/>
        <charset val="238"/>
      </rPr>
      <t>.</t>
    </r>
  </si>
  <si>
    <r>
      <t xml:space="preserve">Dobava in vgradnja </t>
    </r>
    <r>
      <rPr>
        <b/>
        <sz val="10"/>
        <color theme="1"/>
        <rFont val="Arial Narrow"/>
        <family val="2"/>
        <charset val="238"/>
      </rPr>
      <t>alumplast cevi 3/4" v obstoječo</t>
    </r>
    <r>
      <rPr>
        <sz val="10"/>
        <color theme="1"/>
        <rFont val="Arial Narrow"/>
        <family val="2"/>
        <charset val="238"/>
      </rPr>
      <t xml:space="preserve"> PE cev kot zaščitno, vključno z vsemi spoji in navezavo.
Obračun za </t>
    </r>
    <r>
      <rPr>
        <b/>
        <sz val="10"/>
        <color theme="1"/>
        <rFont val="Arial Narrow"/>
        <family val="2"/>
        <charset val="238"/>
      </rPr>
      <t>1 m'</t>
    </r>
    <r>
      <rPr>
        <sz val="10"/>
        <color theme="1"/>
        <rFont val="Arial Narrow"/>
        <family val="2"/>
        <charset val="238"/>
      </rPr>
      <t>.</t>
    </r>
  </si>
  <si>
    <r>
      <t xml:space="preserve">Dobava in montaža </t>
    </r>
    <r>
      <rPr>
        <b/>
        <sz val="10"/>
        <color theme="1"/>
        <rFont val="Arial Narrow"/>
        <family val="2"/>
        <charset val="238"/>
      </rPr>
      <t>nadomestne povezave cevi (pocinkana izolirana cev 3/4")</t>
    </r>
    <r>
      <rPr>
        <sz val="10"/>
        <color theme="1"/>
        <rFont val="Arial Narrow"/>
        <family val="2"/>
        <charset val="238"/>
      </rPr>
      <t xml:space="preserve"> ter vzpostavitev prvotnega stanja po prevezavi cevi. Cena zajema dobavo, izdelavo, vse potrebne fazonske kose, toplotno izolacijo, prevrtanje skozi notranje zidove, pritrjevanje in delovne odre.
Obračun za </t>
    </r>
    <r>
      <rPr>
        <b/>
        <sz val="10"/>
        <color theme="1"/>
        <rFont val="Arial Narrow"/>
        <family val="2"/>
        <charset val="238"/>
      </rPr>
      <t>1 m'</t>
    </r>
    <r>
      <rPr>
        <sz val="10"/>
        <color theme="1"/>
        <rFont val="Arial Narrow"/>
        <family val="2"/>
        <charset val="238"/>
      </rPr>
      <t>.</t>
    </r>
  </si>
  <si>
    <r>
      <t xml:space="preserve">Dobava in montaža </t>
    </r>
    <r>
      <rPr>
        <b/>
        <sz val="10"/>
        <color theme="1"/>
        <rFont val="Arial Narrow"/>
        <family val="2"/>
        <charset val="238"/>
      </rPr>
      <t>nadomestne povezave cevi (izolirana alumplast cev 3/4")</t>
    </r>
    <r>
      <rPr>
        <sz val="10"/>
        <color theme="1"/>
        <rFont val="Arial Narrow"/>
        <family val="2"/>
        <charset val="238"/>
      </rPr>
      <t xml:space="preserve"> ter vzpostavitev prvotnega stanja po prevezavi. Cena zajema dobavo, izdelavo, vse potrebne fazonske kose, toplotno izolacijo, prevrtanje skozi notranje zidove, pritrjevanje in delovne odre.
Obračun za </t>
    </r>
    <r>
      <rPr>
        <b/>
        <sz val="10"/>
        <color theme="1"/>
        <rFont val="Arial Narrow"/>
        <family val="2"/>
        <charset val="238"/>
      </rPr>
      <t>1 m'</t>
    </r>
    <r>
      <rPr>
        <sz val="10"/>
        <color theme="1"/>
        <rFont val="Arial Narrow"/>
        <family val="2"/>
        <charset val="238"/>
      </rPr>
      <t>.</t>
    </r>
  </si>
  <si>
    <r>
      <t xml:space="preserve">Montaža tipskega </t>
    </r>
    <r>
      <rPr>
        <b/>
        <sz val="10"/>
        <color theme="1"/>
        <rFont val="Arial Narrow"/>
        <family val="2"/>
        <charset val="238"/>
      </rPr>
      <t>PEHD zunanjega termo jaška DN 500</t>
    </r>
    <r>
      <rPr>
        <sz val="10"/>
        <color theme="1"/>
        <rFont val="Arial Narrow"/>
        <family val="2"/>
        <charset val="238"/>
      </rPr>
      <t xml:space="preserve">,     h = 100 cm, </t>
    </r>
    <r>
      <rPr>
        <b/>
        <sz val="10"/>
        <color theme="1"/>
        <rFont val="Arial Narrow"/>
        <family val="2"/>
        <charset val="238"/>
      </rPr>
      <t>po detajlu iz projekta</t>
    </r>
    <r>
      <rPr>
        <sz val="10"/>
        <color theme="1"/>
        <rFont val="Arial Narrow"/>
        <family val="2"/>
        <charset val="238"/>
      </rPr>
      <t xml:space="preserve">, vključno z vsemi zemeljskimi in montažnimi deli in potrebnim materialom.
Obračun za </t>
    </r>
    <r>
      <rPr>
        <b/>
        <sz val="10"/>
        <color theme="1"/>
        <rFont val="Arial Narrow"/>
        <family val="2"/>
        <charset val="238"/>
      </rPr>
      <t>1 kos</t>
    </r>
    <r>
      <rPr>
        <sz val="10"/>
        <color theme="1"/>
        <rFont val="Arial Narrow"/>
        <family val="2"/>
        <charset val="238"/>
      </rPr>
      <t>.</t>
    </r>
  </si>
  <si>
    <r>
      <t xml:space="preserve">NL cev, </t>
    </r>
    <r>
      <rPr>
        <b/>
        <sz val="10"/>
        <color theme="1"/>
        <rFont val="Arial Narrow"/>
        <family val="2"/>
        <charset val="238"/>
      </rPr>
      <t>vmesni</t>
    </r>
    <r>
      <rPr>
        <sz val="10"/>
        <color theme="1"/>
        <rFont val="Arial Narrow"/>
        <family val="2"/>
        <charset val="238"/>
      </rPr>
      <t xml:space="preserve"> ravni kos, L = 1 m, </t>
    </r>
    <r>
      <rPr>
        <b/>
        <sz val="10"/>
        <color theme="1"/>
        <rFont val="Arial Narrow"/>
        <family val="2"/>
        <charset val="238"/>
      </rPr>
      <t>DN 100</t>
    </r>
  </si>
  <si>
    <r>
      <t xml:space="preserve">NL cev, </t>
    </r>
    <r>
      <rPr>
        <b/>
        <sz val="10"/>
        <color theme="1"/>
        <rFont val="Arial Narrow"/>
        <family val="2"/>
        <charset val="238"/>
      </rPr>
      <t>STD</t>
    </r>
    <r>
      <rPr>
        <sz val="10"/>
        <color theme="1"/>
        <rFont val="Arial Narrow"/>
        <family val="2"/>
        <charset val="238"/>
      </rPr>
      <t xml:space="preserve"> spoj, l = 6 m, </t>
    </r>
    <r>
      <rPr>
        <b/>
        <sz val="10"/>
        <color theme="1"/>
        <rFont val="Arial Narrow"/>
        <family val="2"/>
        <charset val="238"/>
      </rPr>
      <t>DN 100</t>
    </r>
  </si>
  <si>
    <r>
      <t xml:space="preserve">NL cev, </t>
    </r>
    <r>
      <rPr>
        <b/>
        <sz val="10"/>
        <color theme="1"/>
        <rFont val="Arial Narrow"/>
        <family val="2"/>
        <charset val="238"/>
      </rPr>
      <t>STD Vi</t>
    </r>
    <r>
      <rPr>
        <sz val="10"/>
        <color theme="1"/>
        <rFont val="Arial Narrow"/>
        <family val="2"/>
        <charset val="238"/>
      </rPr>
      <t xml:space="preserve"> spoj, l = 6 m, </t>
    </r>
    <r>
      <rPr>
        <b/>
        <sz val="10"/>
        <color theme="1"/>
        <rFont val="Arial Narrow"/>
        <family val="2"/>
        <charset val="238"/>
      </rPr>
      <t>DN 100</t>
    </r>
  </si>
  <si>
    <t>V ceni NL cevi so všteta potrebna standardna tesnila in Vi tesnila.</t>
  </si>
  <si>
    <t>V ceni NL fazonskih kosov so všteta vsa potrebna tesnila. V ceni NL kosov, spojnih kosov in armaturah na prirobnico so všteta vsa potrebna tesnila in vijačni material.</t>
  </si>
  <si>
    <r>
      <t xml:space="preserve">E kos, </t>
    </r>
    <r>
      <rPr>
        <b/>
        <sz val="10"/>
        <color theme="1"/>
        <rFont val="Arial Narrow"/>
        <family val="2"/>
        <charset val="238"/>
      </rPr>
      <t>DN 100</t>
    </r>
    <r>
      <rPr>
        <sz val="10"/>
        <color theme="1"/>
        <rFont val="Arial Narrow"/>
        <family val="2"/>
        <charset val="238"/>
      </rPr>
      <t>, PN 10</t>
    </r>
  </si>
  <si>
    <r>
      <t xml:space="preserve">F kos z vrtljivo prirobnico, </t>
    </r>
    <r>
      <rPr>
        <b/>
        <sz val="10"/>
        <color theme="1"/>
        <rFont val="Arial Narrow"/>
        <family val="2"/>
        <charset val="238"/>
      </rPr>
      <t>DN 100</t>
    </r>
    <r>
      <rPr>
        <sz val="10"/>
        <color theme="1"/>
        <rFont val="Arial Narrow"/>
        <family val="2"/>
        <charset val="238"/>
      </rPr>
      <t>, PN 10</t>
    </r>
  </si>
  <si>
    <r>
      <t xml:space="preserve">N kos, </t>
    </r>
    <r>
      <rPr>
        <b/>
        <sz val="10"/>
        <color theme="1"/>
        <rFont val="Arial Narrow"/>
        <family val="2"/>
        <charset val="238"/>
      </rPr>
      <t>DN 80</t>
    </r>
    <r>
      <rPr>
        <sz val="10"/>
        <color theme="1"/>
        <rFont val="Arial Narrow"/>
        <family val="2"/>
        <charset val="238"/>
      </rPr>
      <t>, PN 10</t>
    </r>
  </si>
  <si>
    <r>
      <t xml:space="preserve">T kos z vrtljivo prirobnivo, </t>
    </r>
    <r>
      <rPr>
        <b/>
        <sz val="10"/>
        <color theme="1"/>
        <rFont val="Arial Narrow"/>
        <family val="2"/>
        <charset val="238"/>
      </rPr>
      <t>DN 100x100</t>
    </r>
    <r>
      <rPr>
        <sz val="10"/>
        <color theme="1"/>
        <rFont val="Arial Narrow"/>
        <family val="2"/>
        <charset val="238"/>
      </rPr>
      <t>, PN 10</t>
    </r>
  </si>
  <si>
    <r>
      <t xml:space="preserve">X kos, </t>
    </r>
    <r>
      <rPr>
        <b/>
        <sz val="10"/>
        <color theme="1"/>
        <rFont val="Arial Narrow"/>
        <family val="2"/>
        <charset val="238"/>
      </rPr>
      <t>DN 100</t>
    </r>
    <r>
      <rPr>
        <sz val="10"/>
        <color theme="1"/>
        <rFont val="Arial Narrow"/>
        <family val="2"/>
        <charset val="238"/>
      </rPr>
      <t>, PN 10</t>
    </r>
  </si>
  <si>
    <r>
      <t xml:space="preserve">X kos, </t>
    </r>
    <r>
      <rPr>
        <b/>
        <sz val="10"/>
        <color theme="1"/>
        <rFont val="Arial Narrow"/>
        <family val="2"/>
        <charset val="238"/>
      </rPr>
      <t>DN 50</t>
    </r>
    <r>
      <rPr>
        <sz val="10"/>
        <color theme="1"/>
        <rFont val="Arial Narrow"/>
        <family val="2"/>
        <charset val="238"/>
      </rPr>
      <t>, PN 10</t>
    </r>
  </si>
  <si>
    <r>
      <t xml:space="preserve">MMA kos, </t>
    </r>
    <r>
      <rPr>
        <b/>
        <sz val="10"/>
        <color theme="1"/>
        <rFont val="Arial Narrow"/>
        <family val="2"/>
        <charset val="238"/>
      </rPr>
      <t>Vi spoj, DN 100x80</t>
    </r>
    <r>
      <rPr>
        <sz val="10"/>
        <color theme="1"/>
        <rFont val="Arial Narrow"/>
        <family val="2"/>
        <charset val="238"/>
      </rPr>
      <t>, PN 10</t>
    </r>
  </si>
  <si>
    <r>
      <t xml:space="preserve">MMK kos 22,5°, </t>
    </r>
    <r>
      <rPr>
        <b/>
        <sz val="10"/>
        <color theme="1"/>
        <rFont val="Arial Narrow"/>
        <family val="2"/>
        <charset val="238"/>
      </rPr>
      <t>Vi spoj, DN 100</t>
    </r>
  </si>
  <si>
    <r>
      <t xml:space="preserve">MMK kos 11,25°, </t>
    </r>
    <r>
      <rPr>
        <b/>
        <sz val="10"/>
        <color theme="1"/>
        <rFont val="Arial Narrow"/>
        <family val="2"/>
        <charset val="238"/>
      </rPr>
      <t>Vi spoj, DN 100</t>
    </r>
  </si>
  <si>
    <r>
      <rPr>
        <b/>
        <sz val="10"/>
        <color theme="1"/>
        <rFont val="Arial Narrow"/>
        <family val="2"/>
        <charset val="238"/>
      </rPr>
      <t>Zasun</t>
    </r>
    <r>
      <rPr>
        <sz val="10"/>
        <color theme="1"/>
        <rFont val="Arial Narrow"/>
        <family val="2"/>
        <charset val="238"/>
      </rPr>
      <t xml:space="preserve">, kratka izvedba z vgradno garnituro, talno samozaporno kapo in montažno podložno ploščo, </t>
    </r>
    <r>
      <rPr>
        <b/>
        <sz val="10"/>
        <color theme="1"/>
        <rFont val="Arial Narrow"/>
        <family val="2"/>
        <charset val="238"/>
      </rPr>
      <t>H = 1,0 - 1,8 m, DN 80</t>
    </r>
    <r>
      <rPr>
        <sz val="10"/>
        <color theme="1"/>
        <rFont val="Arial Narrow"/>
        <family val="2"/>
        <charset val="238"/>
      </rPr>
      <t>, PN 10</t>
    </r>
  </si>
  <si>
    <r>
      <rPr>
        <b/>
        <sz val="10"/>
        <color theme="1"/>
        <rFont val="Arial Narrow"/>
        <family val="2"/>
        <charset val="238"/>
      </rPr>
      <t>Zasun</t>
    </r>
    <r>
      <rPr>
        <sz val="10"/>
        <color theme="1"/>
        <rFont val="Arial Narrow"/>
        <family val="2"/>
        <charset val="238"/>
      </rPr>
      <t xml:space="preserve">, kratka izvedba z vgradno garnituro, talno samozaporno kapo in montažno podložno ploščo, </t>
    </r>
    <r>
      <rPr>
        <b/>
        <sz val="10"/>
        <color theme="1"/>
        <rFont val="Arial Narrow"/>
        <family val="2"/>
        <charset val="238"/>
      </rPr>
      <t>H = 1,0 - 1,8 m, DN 50,</t>
    </r>
    <r>
      <rPr>
        <sz val="10"/>
        <color theme="1"/>
        <rFont val="Arial Narrow"/>
        <family val="2"/>
        <charset val="238"/>
      </rPr>
      <t xml:space="preserve"> PN 10</t>
    </r>
  </si>
  <si>
    <r>
      <rPr>
        <b/>
        <sz val="10"/>
        <color theme="1"/>
        <rFont val="Arial Narrow"/>
        <family val="2"/>
        <charset val="238"/>
      </rPr>
      <t>Zasun</t>
    </r>
    <r>
      <rPr>
        <sz val="10"/>
        <color theme="1"/>
        <rFont val="Arial Narrow"/>
        <family val="2"/>
        <charset val="238"/>
      </rPr>
      <t xml:space="preserve">, kratka izvedba z vgradno garnituro, talno samozaporno kapo in montažno podložno ploščo, </t>
    </r>
    <r>
      <rPr>
        <b/>
        <sz val="10"/>
        <color theme="1"/>
        <rFont val="Arial Narrow"/>
        <family val="2"/>
        <charset val="238"/>
      </rPr>
      <t>H = 1,0 - 1,8 m, DN 100,</t>
    </r>
    <r>
      <rPr>
        <sz val="10"/>
        <color theme="1"/>
        <rFont val="Arial Narrow"/>
        <family val="2"/>
        <charset val="238"/>
      </rPr>
      <t xml:space="preserve"> PN 10</t>
    </r>
  </si>
  <si>
    <r>
      <rPr>
        <b/>
        <sz val="10"/>
        <color theme="1"/>
        <rFont val="Arial Narrow"/>
        <family val="2"/>
        <charset val="238"/>
      </rPr>
      <t>Nadtalni INOX hidrant</t>
    </r>
    <r>
      <rPr>
        <sz val="10"/>
        <color theme="1"/>
        <rFont val="Arial Narrow"/>
        <family val="2"/>
        <charset val="238"/>
      </rPr>
      <t xml:space="preserve"> lomljive izvedbe z letečo prirobnico in vgradno dolžino 1,25 m, </t>
    </r>
    <r>
      <rPr>
        <b/>
        <sz val="10"/>
        <color theme="1"/>
        <rFont val="Arial Narrow"/>
        <family val="2"/>
        <charset val="238"/>
      </rPr>
      <t>DN 80</t>
    </r>
    <r>
      <rPr>
        <sz val="10"/>
        <color theme="1"/>
        <rFont val="Arial Narrow"/>
        <family val="2"/>
        <charset val="238"/>
      </rPr>
      <t xml:space="preserve"> (skladen z SIST EN 14384:2005).</t>
    </r>
  </si>
  <si>
    <r>
      <rPr>
        <b/>
        <sz val="10"/>
        <color theme="1"/>
        <rFont val="Arial Narrow"/>
        <family val="2"/>
        <charset val="238"/>
      </rPr>
      <t>Podtalni hidrant-blatnik</t>
    </r>
    <r>
      <rPr>
        <sz val="10"/>
        <color theme="1"/>
        <rFont val="Arial Narrow"/>
        <family val="2"/>
        <charset val="238"/>
      </rPr>
      <t xml:space="preserve"> s podložko in cestno kapo,               </t>
    </r>
    <r>
      <rPr>
        <b/>
        <sz val="10"/>
        <color theme="1"/>
        <rFont val="Arial Narrow"/>
        <family val="2"/>
        <charset val="238"/>
      </rPr>
      <t>H = 1,5 m</t>
    </r>
    <r>
      <rPr>
        <sz val="10"/>
        <color theme="1"/>
        <rFont val="Arial Narrow"/>
        <family val="2"/>
        <charset val="238"/>
      </rPr>
      <t xml:space="preserve">, npr. Hawle 490F/490Z z možnostjo popolne izpraznitve in pretokom 165 m3/h pri 1 bar tlačne razlike,      </t>
    </r>
    <r>
      <rPr>
        <b/>
        <sz val="10"/>
        <color theme="1"/>
        <rFont val="Arial Narrow"/>
        <family val="2"/>
        <charset val="238"/>
      </rPr>
      <t>DN 80</t>
    </r>
    <r>
      <rPr>
        <sz val="10"/>
        <color theme="1"/>
        <rFont val="Arial Narrow"/>
        <family val="2"/>
        <charset val="238"/>
      </rPr>
      <t>, PN 16 (skladen z DIN 3221).</t>
    </r>
  </si>
  <si>
    <r>
      <rPr>
        <b/>
        <sz val="10"/>
        <color theme="1"/>
        <rFont val="Arial Narrow"/>
        <family val="2"/>
        <charset val="238"/>
      </rPr>
      <t>Odzračevalna garnitura</t>
    </r>
    <r>
      <rPr>
        <sz val="10"/>
        <color theme="1"/>
        <rFont val="Arial Narrow"/>
        <family val="2"/>
        <charset val="238"/>
      </rPr>
      <t xml:space="preserve"> podzemne izvedbe s cestno kapo in betonsko podložko, </t>
    </r>
    <r>
      <rPr>
        <b/>
        <sz val="10"/>
        <color theme="1"/>
        <rFont val="Arial Narrow"/>
        <family val="2"/>
        <charset val="238"/>
      </rPr>
      <t>H = 1,90 m</t>
    </r>
    <r>
      <rPr>
        <sz val="10"/>
        <color theme="1"/>
        <rFont val="Arial Narrow"/>
        <family val="2"/>
        <charset val="238"/>
      </rPr>
      <t xml:space="preserve">, največji zračni pretok 3,2 m3/min, </t>
    </r>
    <r>
      <rPr>
        <b/>
        <sz val="10"/>
        <color theme="1"/>
        <rFont val="Arial Narrow"/>
        <family val="2"/>
        <charset val="238"/>
      </rPr>
      <t>DN 50</t>
    </r>
    <r>
      <rPr>
        <sz val="10"/>
        <color theme="1"/>
        <rFont val="Arial Narrow"/>
        <family val="2"/>
        <charset val="238"/>
      </rPr>
      <t>, PN 10 (skladen z DIN 2501).</t>
    </r>
  </si>
  <si>
    <t>V ceni spojnih kosov je vključen ves potreben vijačni material za medprirobnične spoje fazonskih kosov, armatur in spojnih kosov.</t>
  </si>
  <si>
    <r>
      <t xml:space="preserve">Zobčasta </t>
    </r>
    <r>
      <rPr>
        <b/>
        <sz val="10"/>
        <color theme="1"/>
        <rFont val="Arial Narrow"/>
        <family val="2"/>
        <charset val="238"/>
      </rPr>
      <t>spojka DN 80</t>
    </r>
    <r>
      <rPr>
        <sz val="10"/>
        <color theme="1"/>
        <rFont val="Arial Narrow"/>
        <family val="2"/>
        <charset val="238"/>
      </rPr>
      <t xml:space="preserve"> (d 90)</t>
    </r>
  </si>
  <si>
    <r>
      <t xml:space="preserve">Zobčasta </t>
    </r>
    <r>
      <rPr>
        <b/>
        <sz val="10"/>
        <color theme="1"/>
        <rFont val="Arial Narrow"/>
        <family val="2"/>
        <charset val="238"/>
      </rPr>
      <t>spojka DN 50</t>
    </r>
    <r>
      <rPr>
        <sz val="10"/>
        <color theme="1"/>
        <rFont val="Arial Narrow"/>
        <family val="2"/>
        <charset val="238"/>
      </rPr>
      <t xml:space="preserve"> (d 63)</t>
    </r>
  </si>
  <si>
    <r>
      <rPr>
        <b/>
        <sz val="10"/>
        <color theme="1"/>
        <rFont val="Arial Narrow"/>
        <family val="2"/>
        <charset val="238"/>
      </rPr>
      <t>Transportni stroški</t>
    </r>
    <r>
      <rPr>
        <sz val="10"/>
        <color theme="1"/>
        <rFont val="Arial Narrow"/>
        <family val="2"/>
        <charset val="238"/>
      </rPr>
      <t xml:space="preserve"> dobave materiala.  </t>
    </r>
  </si>
  <si>
    <t>3.0 NABAVA MATERIALA GLAVNI VOD</t>
  </si>
  <si>
    <r>
      <t xml:space="preserve">Vodovodne cevi </t>
    </r>
    <r>
      <rPr>
        <b/>
        <sz val="10"/>
        <color theme="1"/>
        <rFont val="Arial Narrow"/>
        <family val="2"/>
        <charset val="238"/>
      </rPr>
      <t>PE d 90x8,2 mm</t>
    </r>
  </si>
  <si>
    <r>
      <t xml:space="preserve">Vodovodne cevi </t>
    </r>
    <r>
      <rPr>
        <b/>
        <sz val="10"/>
        <color theme="1"/>
        <rFont val="Arial Narrow"/>
        <family val="2"/>
        <charset val="238"/>
      </rPr>
      <t>PE d 63x5,8 mm</t>
    </r>
  </si>
  <si>
    <r>
      <t xml:space="preserve">Vodovodne cevi </t>
    </r>
    <r>
      <rPr>
        <b/>
        <sz val="10"/>
        <color theme="1"/>
        <rFont val="Arial Narrow"/>
        <family val="2"/>
        <charset val="238"/>
      </rPr>
      <t>PE d 32x3,0 mm</t>
    </r>
    <r>
      <rPr>
        <sz val="10"/>
        <color theme="1"/>
        <rFont val="Arial Narrow"/>
        <family val="2"/>
        <charset val="238"/>
      </rPr>
      <t>, 16 barov</t>
    </r>
  </si>
  <si>
    <r>
      <t xml:space="preserve">Zaščitna cev </t>
    </r>
    <r>
      <rPr>
        <b/>
        <sz val="10"/>
        <color theme="1"/>
        <rFont val="Arial Narrow"/>
        <family val="2"/>
        <charset val="238"/>
      </rPr>
      <t>PE d 63x5,8 mm</t>
    </r>
    <r>
      <rPr>
        <sz val="10"/>
        <color theme="1"/>
        <rFont val="Arial Narrow"/>
        <family val="2"/>
        <charset val="238"/>
      </rPr>
      <t>, 8 barov</t>
    </r>
  </si>
  <si>
    <r>
      <t xml:space="preserve">Univerzalni navrtalni zasun za cevovod </t>
    </r>
    <r>
      <rPr>
        <b/>
        <sz val="10"/>
        <color theme="1"/>
        <rFont val="Arial Narrow"/>
        <family val="2"/>
        <charset val="238"/>
      </rPr>
      <t>NL DN 100</t>
    </r>
    <r>
      <rPr>
        <sz val="10"/>
        <color theme="1"/>
        <rFont val="Arial Narrow"/>
        <family val="2"/>
        <charset val="238"/>
      </rPr>
      <t xml:space="preserve"> z vgradno armaturo in cestno kapo ter betonsko podložko, vključno z vrtljivim kosom ISO fiting </t>
    </r>
    <r>
      <rPr>
        <b/>
        <sz val="10"/>
        <color theme="1"/>
        <rFont val="Arial Narrow"/>
        <family val="2"/>
        <charset val="238"/>
      </rPr>
      <t>fi 6/4"1"</t>
    </r>
    <r>
      <rPr>
        <sz val="10"/>
        <color theme="1"/>
        <rFont val="Arial Narrow"/>
        <family val="2"/>
        <charset val="238"/>
      </rPr>
      <t xml:space="preserve"> in prehodno ločno spojko </t>
    </r>
    <r>
      <rPr>
        <b/>
        <sz val="10"/>
        <color theme="1"/>
        <rFont val="Arial Narrow"/>
        <family val="2"/>
        <charset val="238"/>
      </rPr>
      <t>d 32</t>
    </r>
    <r>
      <rPr>
        <sz val="10"/>
        <color theme="1"/>
        <rFont val="Arial Narrow"/>
        <family val="2"/>
        <charset val="238"/>
      </rPr>
      <t xml:space="preserve"> za PE cev za prevezavo.</t>
    </r>
  </si>
  <si>
    <r>
      <rPr>
        <b/>
        <sz val="10"/>
        <color theme="1"/>
        <rFont val="Arial Narrow"/>
        <family val="2"/>
        <charset val="238"/>
      </rPr>
      <t>Ostala dodatna in nepredvidena dela</t>
    </r>
    <r>
      <rPr>
        <sz val="10"/>
        <color theme="1"/>
        <rFont val="Arial Narrow"/>
        <family val="2"/>
        <charset val="238"/>
      </rPr>
      <t xml:space="preserve">. Obračun stroškov po dejanskih stroških porabe časa in materiala po vpisu v gradbeni dnevnik. Stroški so ocenjeni na </t>
    </r>
    <r>
      <rPr>
        <b/>
        <sz val="10"/>
        <color theme="1"/>
        <rFont val="Arial Narrow"/>
        <family val="2"/>
        <charset val="238"/>
      </rPr>
      <t>20 %</t>
    </r>
    <r>
      <rPr>
        <sz val="10"/>
        <color theme="1"/>
        <rFont val="Arial Narrow"/>
        <family val="2"/>
        <charset val="238"/>
      </rPr>
      <t xml:space="preserve"> vrednosti materiala.</t>
    </r>
  </si>
  <si>
    <r>
      <t xml:space="preserve">Tipski </t>
    </r>
    <r>
      <rPr>
        <b/>
        <sz val="10"/>
        <color theme="1"/>
        <rFont val="Arial Narrow"/>
        <family val="2"/>
        <charset val="238"/>
      </rPr>
      <t>PEHD zunanji termo jašek DN 500</t>
    </r>
    <r>
      <rPr>
        <sz val="10"/>
        <color theme="1"/>
        <rFont val="Arial Narrow"/>
        <family val="2"/>
        <charset val="238"/>
      </rPr>
      <t xml:space="preserve">, h = 100 cm, </t>
    </r>
    <r>
      <rPr>
        <b/>
        <sz val="10"/>
        <color theme="1"/>
        <rFont val="Arial Narrow"/>
        <family val="2"/>
        <charset val="238"/>
      </rPr>
      <t>po detajlu iz projekta</t>
    </r>
    <r>
      <rPr>
        <sz val="10"/>
        <color theme="1"/>
        <rFont val="Arial Narrow"/>
        <family val="2"/>
        <charset val="238"/>
      </rPr>
      <t>, vključno z betonsko podložko.</t>
    </r>
  </si>
  <si>
    <r>
      <t xml:space="preserve">Tipski </t>
    </r>
    <r>
      <rPr>
        <b/>
        <sz val="10"/>
        <color theme="1"/>
        <rFont val="Arial Narrow"/>
        <family val="2"/>
        <charset val="238"/>
      </rPr>
      <t>PEHD zunanji termo jašek DN 500 za dva vodomera</t>
    </r>
    <r>
      <rPr>
        <sz val="10"/>
        <color theme="1"/>
        <rFont val="Arial Narrow"/>
        <family val="2"/>
        <charset val="238"/>
      </rPr>
      <t xml:space="preserve">, h = 100 cm, </t>
    </r>
    <r>
      <rPr>
        <b/>
        <sz val="10"/>
        <color theme="1"/>
        <rFont val="Arial Narrow"/>
        <family val="2"/>
        <charset val="238"/>
      </rPr>
      <t>po detajlu iz projekta</t>
    </r>
    <r>
      <rPr>
        <sz val="10"/>
        <color theme="1"/>
        <rFont val="Arial Narrow"/>
        <family val="2"/>
        <charset val="238"/>
      </rPr>
      <t>, vključno z betonsko podložko.</t>
    </r>
  </si>
  <si>
    <r>
      <rPr>
        <b/>
        <sz val="10"/>
        <color theme="1"/>
        <rFont val="Arial Narrow"/>
        <family val="2"/>
        <charset val="238"/>
      </rPr>
      <t>ISO spojka d 32/1"</t>
    </r>
    <r>
      <rPr>
        <sz val="10"/>
        <color theme="1"/>
        <rFont val="Arial Narrow"/>
        <family val="2"/>
        <charset val="238"/>
      </rPr>
      <t xml:space="preserve"> za prevezavo obstoječe cevi </t>
    </r>
    <r>
      <rPr>
        <b/>
        <sz val="10"/>
        <color theme="1"/>
        <rFont val="Arial Narrow"/>
        <family val="2"/>
        <charset val="238"/>
      </rPr>
      <t>PE d 32</t>
    </r>
    <r>
      <rPr>
        <sz val="10"/>
        <color theme="1"/>
        <rFont val="Arial Narrow"/>
        <family val="2"/>
        <charset val="238"/>
      </rPr>
      <t xml:space="preserve"> in cevi pri jaških.</t>
    </r>
  </si>
  <si>
    <t>POOBLAŠČENI INVESTITOR:</t>
  </si>
  <si>
    <t>DDV 22 %</t>
  </si>
  <si>
    <t>SKUPAJ BRUTO:</t>
  </si>
  <si>
    <r>
      <rPr>
        <b/>
        <sz val="10"/>
        <color theme="1"/>
        <rFont val="Arial Narrow"/>
        <family val="2"/>
        <charset val="238"/>
      </rPr>
      <t>Rezkanje ali rušenje</t>
    </r>
    <r>
      <rPr>
        <sz val="10"/>
        <color theme="1"/>
        <rFont val="Arial Narrow"/>
        <family val="2"/>
        <charset val="238"/>
      </rPr>
      <t xml:space="preserve"> asfaltnega cestišča v debelini do 11 cm v potrebni širini vključno z </t>
    </r>
    <r>
      <rPr>
        <b/>
        <sz val="10"/>
        <color theme="1"/>
        <rFont val="Arial Narrow"/>
        <family val="2"/>
        <charset val="238"/>
      </rPr>
      <t>zarezanjem</t>
    </r>
    <r>
      <rPr>
        <sz val="10"/>
        <color theme="1"/>
        <rFont val="Arial Narrow"/>
        <family val="2"/>
        <charset val="238"/>
      </rPr>
      <t xml:space="preserve">, poravnavanjem, zavaljanjem in odvozom na trajno lastno deponijo, vključno s stroški deponije. Zagotavljanje prevoznosti do končne ureditve.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</si>
  <si>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r>
      <rPr>
        <b/>
        <sz val="10"/>
        <color theme="1"/>
        <rFont val="Arial Narrow"/>
        <family val="2"/>
        <charset val="238"/>
      </rPr>
      <t>Strojni</t>
    </r>
    <r>
      <rPr>
        <sz val="10"/>
        <color theme="1"/>
        <rFont val="Arial Narrow"/>
        <family val="2"/>
        <charset val="238"/>
      </rPr>
      <t xml:space="preserve"> izkop vezljive zemljine/zrnate kamnine 3. - 4. kategorije </t>
    </r>
    <r>
      <rPr>
        <b/>
        <sz val="10"/>
        <color theme="1"/>
        <rFont val="Arial Narrow"/>
        <family val="2"/>
        <charset val="238"/>
      </rPr>
      <t xml:space="preserve">z nakladanjem na kamion. </t>
    </r>
    <r>
      <rPr>
        <sz val="10"/>
        <color theme="1"/>
        <rFont val="Arial Narrow"/>
        <family val="2"/>
        <charset val="238"/>
      </rPr>
      <t xml:space="preserve">Izkop brežine se izvaja v naklonu 65° do </t>
    </r>
    <r>
      <rPr>
        <b/>
        <sz val="10"/>
        <color theme="1"/>
        <rFont val="Arial Narrow"/>
        <family val="2"/>
        <charset val="238"/>
      </rPr>
      <t>nivoja novega tampona</t>
    </r>
    <r>
      <rPr>
        <sz val="10"/>
        <color theme="1"/>
        <rFont val="Arial Narrow"/>
        <family val="2"/>
        <charset val="238"/>
      </rPr>
      <t xml:space="preserve">, širina dna je 0,6 m in globine do 2,0 m.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</si>
  <si>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rPr>
        <b/>
        <sz val="10"/>
        <color theme="1"/>
        <rFont val="Arial Narrow"/>
        <family val="2"/>
        <charset val="238"/>
      </rPr>
      <t>Ročni</t>
    </r>
    <r>
      <rPr>
        <sz val="10"/>
        <color theme="1"/>
        <rFont val="Arial Narrow"/>
        <family val="2"/>
        <charset val="238"/>
      </rPr>
      <t xml:space="preserve"> izkop vezljive zemljine/zrnate kamnine 3. - 4. kategorije </t>
    </r>
    <r>
      <rPr>
        <b/>
        <sz val="10"/>
        <color theme="1"/>
        <rFont val="Arial Narrow"/>
        <family val="2"/>
        <charset val="238"/>
      </rPr>
      <t>z nakladanjem na kamion</t>
    </r>
    <r>
      <rPr>
        <sz val="10"/>
        <color theme="1"/>
        <rFont val="Arial Narrow"/>
        <family val="2"/>
        <charset val="238"/>
      </rPr>
      <t xml:space="preserve">. Izkop brežine se izvaja v naklonu 65° do </t>
    </r>
    <r>
      <rPr>
        <b/>
        <sz val="10"/>
        <color theme="1"/>
        <rFont val="Arial Narrow"/>
        <family val="2"/>
        <charset val="238"/>
      </rPr>
      <t>nivoja novega tampona</t>
    </r>
    <r>
      <rPr>
        <sz val="10"/>
        <color theme="1"/>
        <rFont val="Arial Narrow"/>
        <family val="2"/>
        <charset val="238"/>
      </rPr>
      <t xml:space="preserve">, širina dna je 0,6 m in globine do 2,0 m.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</si>
  <si>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t xml:space="preserve">Nabava in dobava peščenega materiala (gramoza) 0,02 - 16 mm oziroma po navodilih proizvajalca cevi ter </t>
    </r>
    <r>
      <rPr>
        <b/>
        <sz val="10"/>
        <color theme="1"/>
        <rFont val="Arial Narrow"/>
        <family val="2"/>
        <charset val="238"/>
      </rPr>
      <t>izdelava obsipa in nasipa</t>
    </r>
    <r>
      <rPr>
        <sz val="10"/>
        <color theme="1"/>
        <rFont val="Arial Narrow"/>
        <family val="2"/>
        <charset val="238"/>
      </rPr>
      <t xml:space="preserve"> 20 cm nad temenom cevi. Izvedba 3 - 5 cm debelega ležišča cevi na peščeni posteljici. Obsip cevi se izvaja v slojih po 20 cm istočasno na obeh straneh cevi in se utrjuje do 95 % trdnosti po standardnem Proktorjevem postopku. Paziti je potrebno, da se cev ne premakne iz ležišča.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</si>
  <si>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rPr>
        <b/>
        <sz val="10"/>
        <color theme="1"/>
        <rFont val="Arial Narrow"/>
        <family val="2"/>
        <charset val="238"/>
      </rPr>
      <t xml:space="preserve">Rezkanje asfalta </t>
    </r>
    <r>
      <rPr>
        <sz val="10"/>
        <color theme="1"/>
        <rFont val="Arial Narrow"/>
        <family val="2"/>
        <charset val="238"/>
      </rPr>
      <t xml:space="preserve">v debelini </t>
    </r>
    <r>
      <rPr>
        <b/>
        <sz val="10"/>
        <color theme="1"/>
        <rFont val="Arial Narrow"/>
        <family val="2"/>
        <charset val="238"/>
      </rPr>
      <t xml:space="preserve">3 - 5 cm </t>
    </r>
    <r>
      <rPr>
        <sz val="10"/>
        <color theme="1"/>
        <rFont val="Arial Narrow"/>
        <family val="2"/>
        <charset val="238"/>
      </rPr>
      <t xml:space="preserve">na robovih že odrezanega asfalta v </t>
    </r>
    <r>
      <rPr>
        <b/>
        <sz val="10"/>
        <color theme="1"/>
        <rFont val="Arial Narrow"/>
        <family val="2"/>
        <charset val="238"/>
      </rPr>
      <t xml:space="preserve">širini 0,20 do 0,50 m </t>
    </r>
    <r>
      <rPr>
        <sz val="10"/>
        <color theme="1"/>
        <rFont val="Arial Narrow"/>
        <family val="2"/>
        <charset val="238"/>
      </rPr>
      <t xml:space="preserve">in odvozom na trajno lastno deponijo, vključno s stroški deponije.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</si>
  <si>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r>
      <t xml:space="preserve">Izdelava </t>
    </r>
    <r>
      <rPr>
        <b/>
        <sz val="10"/>
        <color theme="1"/>
        <rFont val="Arial Narrow"/>
        <family val="2"/>
        <charset val="238"/>
      </rPr>
      <t>finega planuma</t>
    </r>
    <r>
      <rPr>
        <sz val="10"/>
        <color theme="1"/>
        <rFont val="Arial Narrow"/>
        <family val="2"/>
        <charset val="238"/>
      </rPr>
      <t xml:space="preserve"> zgornjega ustroja in utrjevanjem na predpisano nosilnost, vključno z dosipom materiala in meritvami nosilnosti.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</si>
  <si>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r>
      <t xml:space="preserve">Izdelava </t>
    </r>
    <r>
      <rPr>
        <b/>
        <sz val="10"/>
        <color theme="1"/>
        <rFont val="Arial Narrow"/>
        <family val="2"/>
        <charset val="238"/>
      </rPr>
      <t>varnostnega načrta</t>
    </r>
    <r>
      <rPr>
        <sz val="10"/>
        <color theme="1"/>
        <rFont val="Arial Narrow"/>
        <family val="2"/>
        <charset val="238"/>
      </rPr>
      <t xml:space="preserve"> za enostavnejši objekt. V izdelavo so vključeni vsi stroški. Koordinacija VZPD na gradbišču. V ceno je vštet tudi en obisk na gradbišču.
V ponudbi se predpostavi cena </t>
    </r>
    <r>
      <rPr>
        <b/>
        <sz val="10"/>
        <color theme="1"/>
        <rFont val="Arial Narrow"/>
        <family val="2"/>
        <charset val="238"/>
      </rPr>
      <t>200 €</t>
    </r>
    <r>
      <rPr>
        <sz val="10"/>
        <color theme="1"/>
        <rFont val="Arial Narrow"/>
        <family val="2"/>
        <charset val="238"/>
      </rPr>
      <t>.</t>
    </r>
  </si>
  <si>
    <t>1.57</t>
  </si>
  <si>
    <r>
      <t xml:space="preserve">Zasip z </t>
    </r>
    <r>
      <rPr>
        <b/>
        <sz val="10"/>
        <color theme="1"/>
        <rFont val="Arial Narrow"/>
        <family val="2"/>
        <charset val="238"/>
      </rPr>
      <t>obstoječim materialom</t>
    </r>
    <r>
      <rPr>
        <sz val="10"/>
        <color theme="1"/>
        <rFont val="Arial Narrow"/>
        <family val="2"/>
        <charset val="238"/>
      </rPr>
      <t xml:space="preserve"> (do 10 %) do višine potrebne za dokončno ureditev terena, to je </t>
    </r>
    <r>
      <rPr>
        <b/>
        <sz val="10"/>
        <color theme="1"/>
        <rFont val="Arial Narrow"/>
        <family val="2"/>
        <charset val="238"/>
      </rPr>
      <t>do globine 0,5 m</t>
    </r>
    <r>
      <rPr>
        <sz val="10"/>
        <color theme="1"/>
        <rFont val="Arial Narrow"/>
        <family val="2"/>
        <charset val="238"/>
      </rPr>
      <t xml:space="preserve"> pod nivojem asfalta, vključno s komprimiranjem v slojih debeline 20 cm.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 xml:space="preserve"> izvedenega nasipa.</t>
    </r>
  </si>
  <si>
    <r>
      <rPr>
        <b/>
        <sz val="10"/>
        <color theme="1"/>
        <rFont val="Arial Narrow"/>
        <family val="2"/>
        <charset val="238"/>
      </rPr>
      <t>Ureditev cestnega režima</t>
    </r>
    <r>
      <rPr>
        <sz val="10"/>
        <color theme="1"/>
        <rFont val="Arial Narrow"/>
        <family val="2"/>
        <charset val="238"/>
      </rPr>
      <t xml:space="preserve"> v času gradnje z izdajo obvestil, zavarovanjem gradbišča s predpisano prometno signalizacijo, kot so letve, opozorilne vrvice, znaki in svetlobna telesa. Po končanih delih odstranitev le-te. V ponudbi se predpostavi cena </t>
    </r>
    <r>
      <rPr>
        <b/>
        <sz val="10"/>
        <color theme="1"/>
        <rFont val="Arial Narrow"/>
        <family val="2"/>
        <charset val="238"/>
      </rPr>
      <t>5000</t>
    </r>
    <r>
      <rPr>
        <sz val="10"/>
        <color theme="1"/>
        <rFont val="Arial Narrow"/>
        <family val="2"/>
        <charset val="238"/>
      </rPr>
      <t xml:space="preserve"> €, obračun je po dejanskih stroških. Naročila dodatnih elementov zapore in morebitne poškodbe zapore so stroški izvajalca.</t>
    </r>
  </si>
  <si>
    <r>
      <t>Prenos, spuščanje in montaža NL fazonskih kosov (</t>
    </r>
    <r>
      <rPr>
        <b/>
        <sz val="10"/>
        <color theme="1"/>
        <rFont val="Arial Narrow"/>
        <family val="2"/>
        <charset val="238"/>
      </rPr>
      <t>DN 50 - DN 80</t>
    </r>
    <r>
      <rPr>
        <sz val="10"/>
        <color theme="1"/>
        <rFont val="Arial Narrow"/>
        <family val="2"/>
        <charset val="238"/>
      </rPr>
      <t xml:space="preserve">). 
Obračun za </t>
    </r>
    <r>
      <rPr>
        <b/>
        <sz val="10"/>
        <color theme="1"/>
        <rFont val="Arial Narrow"/>
        <family val="2"/>
        <charset val="238"/>
      </rPr>
      <t>1 kos</t>
    </r>
    <r>
      <rPr>
        <sz val="10"/>
        <color theme="1"/>
        <rFont val="Arial Narrow"/>
        <family val="2"/>
        <charset val="238"/>
      </rPr>
      <t>.</t>
    </r>
  </si>
  <si>
    <r>
      <t xml:space="preserve">Prenos, spuščanje in montaža </t>
    </r>
    <r>
      <rPr>
        <b/>
        <sz val="10"/>
        <color theme="1"/>
        <rFont val="Arial Narrow"/>
        <family val="2"/>
        <charset val="238"/>
      </rPr>
      <t>zasunov DN 50</t>
    </r>
    <r>
      <rPr>
        <sz val="10"/>
        <color theme="1"/>
        <rFont val="Arial Narrow"/>
        <family val="2"/>
        <charset val="238"/>
      </rPr>
      <t xml:space="preserve"> z vgradno garnituro in cestno kapo s podložko.
Obračun za </t>
    </r>
    <r>
      <rPr>
        <b/>
        <sz val="10"/>
        <color theme="1"/>
        <rFont val="Arial Narrow"/>
        <family val="2"/>
        <charset val="238"/>
      </rPr>
      <t>1 kos</t>
    </r>
    <r>
      <rPr>
        <sz val="10"/>
        <color theme="1"/>
        <rFont val="Arial Narrow"/>
        <family val="2"/>
        <charset val="238"/>
      </rPr>
      <t>.</t>
    </r>
  </si>
  <si>
    <r>
      <t xml:space="preserve">Zobčasta </t>
    </r>
    <r>
      <rPr>
        <b/>
        <sz val="10"/>
        <color theme="1"/>
        <rFont val="Arial Narrow"/>
        <family val="2"/>
        <charset val="238"/>
      </rPr>
      <t>spojka DN 100</t>
    </r>
    <r>
      <rPr>
        <sz val="10"/>
        <color theme="1"/>
        <rFont val="Arial Narrow"/>
        <family val="2"/>
        <charset val="238"/>
      </rPr>
      <t xml:space="preserve"> (d 110)</t>
    </r>
  </si>
  <si>
    <r>
      <t xml:space="preserve">T kos z vrtljivo prirobnivo, </t>
    </r>
    <r>
      <rPr>
        <b/>
        <sz val="10"/>
        <color theme="1"/>
        <rFont val="Arial Narrow"/>
        <family val="2"/>
        <charset val="238"/>
      </rPr>
      <t>DN 100x50</t>
    </r>
    <r>
      <rPr>
        <sz val="10"/>
        <color theme="1"/>
        <rFont val="Arial Narrow"/>
        <family val="2"/>
        <charset val="238"/>
      </rPr>
      <t>, PN 10</t>
    </r>
  </si>
  <si>
    <t>4.0 SANACIJA KANALIZACIJE</t>
  </si>
  <si>
    <t>Točkovna sanacija razpok v BC fi 300mm</t>
  </si>
  <si>
    <t>Dodatna in nepredvidena dela. Obračun stroškov po dejanski porabi časa in materiala, po vpisu v gradbeni dnevnik. Ocena stroškov 20% od vrednosti materiala</t>
  </si>
  <si>
    <r>
      <rPr>
        <b/>
        <sz val="10"/>
        <color theme="1"/>
        <rFont val="Arial Narrow"/>
        <family val="2"/>
        <charset val="238"/>
      </rPr>
      <t>Priprava gradbišča</t>
    </r>
    <r>
      <rPr>
        <sz val="10"/>
        <color theme="1"/>
        <rFont val="Arial Narrow"/>
        <family val="2"/>
        <charset val="238"/>
      </rPr>
      <t xml:space="preserve"> v dolžini </t>
    </r>
    <r>
      <rPr>
        <b/>
        <sz val="10"/>
        <color theme="1"/>
        <rFont val="Arial Narrow"/>
        <family val="2"/>
        <charset val="238"/>
      </rPr>
      <t>L = 280 m</t>
    </r>
    <r>
      <rPr>
        <sz val="10"/>
        <color theme="1"/>
        <rFont val="Arial Narrow"/>
        <family val="2"/>
        <charset val="238"/>
      </rPr>
      <t>. Odstranitev morebitnih ovir in utrditev delovnega platoja. Po končanih delih se gradbišče pospravi in vzpostavi v prvotno oziroma novo stanje po zunanji ureditvi območja. Ureditev začasnih dostopov do objektov preko izkopanih jarkov iz lesenih plohov debeline 5 cm in ograjo. Priprava gradbišča, določitev deponije vodovodnega materiala in zavarovanje gradbene jame.</t>
    </r>
  </si>
  <si>
    <r>
      <t>Montaža univerzalnega navrtalnega zasuna za cevovod d</t>
    </r>
    <r>
      <rPr>
        <b/>
        <sz val="10"/>
        <color theme="1"/>
        <rFont val="Arial Narrow"/>
        <family val="2"/>
        <charset val="238"/>
      </rPr>
      <t>110</t>
    </r>
    <r>
      <rPr>
        <sz val="10"/>
        <color theme="1"/>
        <rFont val="Arial Narrow"/>
        <family val="2"/>
        <charset val="238"/>
      </rPr>
      <t xml:space="preserve"> z montažo vgradne garniture in cestne kape z betonsko podložko, vključno z vrtljivim kosom ISO fiting </t>
    </r>
    <r>
      <rPr>
        <b/>
        <sz val="10"/>
        <color theme="1"/>
        <rFont val="Arial Narrow"/>
        <family val="2"/>
        <charset val="238"/>
      </rPr>
      <t>fi 6/4"/1"</t>
    </r>
    <r>
      <rPr>
        <sz val="10"/>
        <color theme="1"/>
        <rFont val="Arial Narrow"/>
        <family val="2"/>
        <charset val="238"/>
      </rPr>
      <t xml:space="preserve"> in prehodno ločno spojko </t>
    </r>
    <r>
      <rPr>
        <b/>
        <sz val="10"/>
        <color theme="1"/>
        <rFont val="Arial Narrow"/>
        <family val="2"/>
        <charset val="238"/>
      </rPr>
      <t>d 32</t>
    </r>
    <r>
      <rPr>
        <sz val="10"/>
        <color theme="1"/>
        <rFont val="Arial Narrow"/>
        <family val="2"/>
        <charset val="238"/>
      </rPr>
      <t xml:space="preserve"> za PE cev za prevezavo.
Obračun za </t>
    </r>
    <r>
      <rPr>
        <b/>
        <sz val="10"/>
        <color theme="1"/>
        <rFont val="Arial Narrow"/>
        <family val="2"/>
        <charset val="238"/>
      </rPr>
      <t>1 kos</t>
    </r>
    <r>
      <rPr>
        <sz val="10"/>
        <color theme="1"/>
        <rFont val="Arial Narrow"/>
        <family val="2"/>
        <charset val="238"/>
      </rPr>
      <t>.</t>
    </r>
  </si>
  <si>
    <r>
      <t xml:space="preserve">Montaža univerzalnega navrtalnega zasuna za cevovod </t>
    </r>
    <r>
      <rPr>
        <b/>
        <sz val="10"/>
        <color theme="1"/>
        <rFont val="Arial Narrow"/>
        <family val="2"/>
        <charset val="238"/>
      </rPr>
      <t>d63</t>
    </r>
    <r>
      <rPr>
        <sz val="10"/>
        <color theme="1"/>
        <rFont val="Arial Narrow"/>
        <family val="2"/>
        <charset val="238"/>
      </rPr>
      <t xml:space="preserve"> z montažo vgradne garniture in cestne kape z betonsko podložko, vključno z vrtljivim kosom ISO fiting </t>
    </r>
    <r>
      <rPr>
        <b/>
        <sz val="10"/>
        <color theme="1"/>
        <rFont val="Arial Narrow"/>
        <family val="2"/>
        <charset val="238"/>
      </rPr>
      <t>fi 6/4"/1"</t>
    </r>
    <r>
      <rPr>
        <sz val="10"/>
        <color theme="1"/>
        <rFont val="Arial Narrow"/>
        <family val="2"/>
        <charset val="238"/>
      </rPr>
      <t xml:space="preserve"> in prehodno ločno spojko </t>
    </r>
    <r>
      <rPr>
        <b/>
        <sz val="10"/>
        <color theme="1"/>
        <rFont val="Arial Narrow"/>
        <family val="2"/>
        <charset val="238"/>
      </rPr>
      <t>d 32</t>
    </r>
    <r>
      <rPr>
        <sz val="10"/>
        <color theme="1"/>
        <rFont val="Arial Narrow"/>
        <family val="2"/>
        <charset val="238"/>
      </rPr>
      <t xml:space="preserve"> za PE cev za prevezavo.
Obračun za </t>
    </r>
    <r>
      <rPr>
        <b/>
        <sz val="10"/>
        <color theme="1"/>
        <rFont val="Arial Narrow"/>
        <family val="2"/>
        <charset val="238"/>
      </rPr>
      <t>1 kos</t>
    </r>
    <r>
      <rPr>
        <sz val="10"/>
        <color theme="1"/>
        <rFont val="Arial Narrow"/>
        <family val="2"/>
        <charset val="238"/>
      </rPr>
      <t>.</t>
    </r>
  </si>
  <si>
    <r>
      <t>Univerzalni navrtalni zasun za cevovod</t>
    </r>
    <r>
      <rPr>
        <b/>
        <sz val="10"/>
        <color theme="1"/>
        <rFont val="Arial Narrow"/>
        <family val="2"/>
        <charset val="238"/>
      </rPr>
      <t xml:space="preserve"> d110 </t>
    </r>
    <r>
      <rPr>
        <sz val="10"/>
        <color theme="1"/>
        <rFont val="Arial Narrow"/>
        <family val="2"/>
        <charset val="238"/>
      </rPr>
      <t xml:space="preserve">z vgradno armaturo in cestno kapo ter betonsko podložko, vključno z vrtljivim kosom ISO fiting </t>
    </r>
    <r>
      <rPr>
        <b/>
        <sz val="10"/>
        <color theme="1"/>
        <rFont val="Arial Narrow"/>
        <family val="2"/>
        <charset val="238"/>
      </rPr>
      <t>fi 6/4"1"</t>
    </r>
    <r>
      <rPr>
        <sz val="10"/>
        <color theme="1"/>
        <rFont val="Arial Narrow"/>
        <family val="2"/>
        <charset val="238"/>
      </rPr>
      <t xml:space="preserve"> in prehodno ločno spojko </t>
    </r>
    <r>
      <rPr>
        <b/>
        <sz val="10"/>
        <color theme="1"/>
        <rFont val="Arial Narrow"/>
        <family val="2"/>
        <charset val="238"/>
      </rPr>
      <t>d 32</t>
    </r>
    <r>
      <rPr>
        <sz val="10"/>
        <color theme="1"/>
        <rFont val="Arial Narrow"/>
        <family val="2"/>
        <charset val="238"/>
      </rPr>
      <t xml:space="preserve"> za PE cev za prevezavo.</t>
    </r>
  </si>
  <si>
    <r>
      <t xml:space="preserve">Univerzalni navrtalni zasun za cevovod </t>
    </r>
    <r>
      <rPr>
        <b/>
        <sz val="10"/>
        <color theme="1"/>
        <rFont val="Arial Narrow"/>
        <family val="2"/>
        <charset val="238"/>
      </rPr>
      <t>d63</t>
    </r>
    <r>
      <rPr>
        <sz val="10"/>
        <color theme="1"/>
        <rFont val="Arial Narrow"/>
        <family val="2"/>
        <charset val="238"/>
      </rPr>
      <t xml:space="preserve"> z vgradno armaturo in cestno kapo ter betonsko podložko, vključno z vrtljivim kosom ISO fiting </t>
    </r>
    <r>
      <rPr>
        <b/>
        <sz val="10"/>
        <color theme="1"/>
        <rFont val="Arial Narrow"/>
        <family val="2"/>
        <charset val="238"/>
      </rPr>
      <t>fi 6/4"1"</t>
    </r>
    <r>
      <rPr>
        <sz val="10"/>
        <color theme="1"/>
        <rFont val="Arial Narrow"/>
        <family val="2"/>
        <charset val="238"/>
      </rPr>
      <t xml:space="preserve"> in prehodno ločno spojko </t>
    </r>
    <r>
      <rPr>
        <b/>
        <sz val="10"/>
        <color theme="1"/>
        <rFont val="Arial Narrow"/>
        <family val="2"/>
        <charset val="238"/>
      </rPr>
      <t>d 32</t>
    </r>
    <r>
      <rPr>
        <sz val="10"/>
        <color theme="1"/>
        <rFont val="Arial Narrow"/>
        <family val="2"/>
        <charset val="238"/>
      </rPr>
      <t xml:space="preserve"> za PE cev za prevezavo.</t>
    </r>
  </si>
  <si>
    <r>
      <t xml:space="preserve">Rušenje obrobe pločnika ali vozišča iz </t>
    </r>
    <r>
      <rPr>
        <b/>
        <sz val="10"/>
        <color theme="1"/>
        <rFont val="Arial Narrow"/>
        <family val="2"/>
        <charset val="238"/>
      </rPr>
      <t>granitnih kock</t>
    </r>
    <r>
      <rPr>
        <sz val="10"/>
        <color theme="1"/>
        <rFont val="Arial Narrow"/>
        <family val="2"/>
        <charset val="238"/>
      </rPr>
      <t xml:space="preserve"> z odvozom na lastno deponijo </t>
    </r>
  </si>
  <si>
    <r>
      <t xml:space="preserve">Izdelava obrobe pločnika ali ceste iz </t>
    </r>
    <r>
      <rPr>
        <b/>
        <sz val="10"/>
        <color theme="1"/>
        <rFont val="Arial Narrow"/>
        <family val="2"/>
        <charset val="238"/>
      </rPr>
      <t>granitnih kock</t>
    </r>
    <r>
      <rPr>
        <sz val="10"/>
        <color theme="1"/>
        <rFont val="Arial Narrow"/>
        <family val="2"/>
        <charset val="238"/>
      </rPr>
      <t>. Vključno z montažo in dobavo vsega potregnega materiala, Beton kocke, fughirna masa..)</t>
    </r>
  </si>
  <si>
    <t>INVESTICIJSKO VZDRŽEVALNA DELA NA VODOVODNEM OMREŽJU V TRZINU</t>
  </si>
  <si>
    <t>VODOVOD PO JEMČEVI CESTI - 1. FAZA</t>
  </si>
  <si>
    <t>13-1267/1</t>
  </si>
  <si>
    <t>Andrej Bogataj univ. dipl. inž. grad.</t>
  </si>
  <si>
    <t>NOVEMBER 2014</t>
  </si>
  <si>
    <r>
      <rPr>
        <b/>
        <sz val="10"/>
        <color theme="1"/>
        <rFont val="Arial Narrow"/>
        <family val="2"/>
        <charset val="238"/>
      </rPr>
      <t>Strojni</t>
    </r>
    <r>
      <rPr>
        <sz val="10"/>
        <color theme="1"/>
        <rFont val="Arial Narrow"/>
        <family val="2"/>
        <charset val="238"/>
      </rPr>
      <t xml:space="preserve"> izkop vezljive zemljine/zrnate kamnine 3. - 4. kategorije </t>
    </r>
    <r>
      <rPr>
        <b/>
        <sz val="10"/>
        <color theme="1"/>
        <rFont val="Arial Narrow"/>
        <family val="2"/>
        <charset val="238"/>
      </rPr>
      <t xml:space="preserve">z nakladanjem na kamion. </t>
    </r>
    <r>
      <rPr>
        <sz val="10"/>
        <color theme="1"/>
        <rFont val="Arial Narrow"/>
        <family val="2"/>
        <charset val="238"/>
      </rPr>
      <t xml:space="preserve">Izkop brežine se izvaja v naklonu 65° do </t>
    </r>
    <r>
      <rPr>
        <b/>
        <sz val="10"/>
        <color theme="1"/>
        <rFont val="Arial Narrow"/>
        <family val="2"/>
        <charset val="238"/>
      </rPr>
      <t>nivoja novega tampona</t>
    </r>
    <r>
      <rPr>
        <sz val="10"/>
        <color theme="1"/>
        <rFont val="Arial Narrow"/>
        <family val="2"/>
        <charset val="238"/>
      </rPr>
      <t xml:space="preserve">, širina dna je 0,6 m in globine do 2,0 m. Upošteva se otežen izkop zaradi širine ceste in obstoječih komunalnih vodov.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</si>
  <si>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rPr>
        <b/>
        <sz val="10"/>
        <color theme="1"/>
        <rFont val="Arial Narrow"/>
        <family val="2"/>
        <charset val="238"/>
      </rPr>
      <t>Ročni</t>
    </r>
    <r>
      <rPr>
        <sz val="10"/>
        <color theme="1"/>
        <rFont val="Arial Narrow"/>
        <family val="2"/>
        <charset val="238"/>
      </rPr>
      <t xml:space="preserve"> izkop vezljive zemljine/zrnate kamnine 3. - 4. kategorije </t>
    </r>
    <r>
      <rPr>
        <b/>
        <sz val="10"/>
        <color theme="1"/>
        <rFont val="Arial Narrow"/>
        <family val="2"/>
        <charset val="238"/>
      </rPr>
      <t>z nakladanjem na kamion</t>
    </r>
    <r>
      <rPr>
        <sz val="10"/>
        <color theme="1"/>
        <rFont val="Arial Narrow"/>
        <family val="2"/>
        <charset val="238"/>
      </rPr>
      <t xml:space="preserve">. Izkop brežine se izvaja v naklonu 65° do </t>
    </r>
    <r>
      <rPr>
        <b/>
        <sz val="10"/>
        <color theme="1"/>
        <rFont val="Arial Narrow"/>
        <family val="2"/>
        <charset val="238"/>
      </rPr>
      <t>nivoja novega tampona</t>
    </r>
    <r>
      <rPr>
        <sz val="10"/>
        <color theme="1"/>
        <rFont val="Arial Narrow"/>
        <family val="2"/>
        <charset val="238"/>
      </rPr>
      <t xml:space="preserve">, širina dna je 0,6 m in globine do 2,0 m. Upošteva se otežen izkop zaradi širine ceste in obstoječih komunalnih vodov.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</si>
  <si>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t>SANACIJA KANALIZACIJE SKUPAJ</t>
  </si>
  <si>
    <t>4.1.</t>
  </si>
  <si>
    <t>1.25</t>
  </si>
  <si>
    <t>2.7</t>
  </si>
  <si>
    <t>2.17</t>
  </si>
  <si>
    <t>2.19</t>
  </si>
  <si>
    <t>2.26</t>
  </si>
  <si>
    <t>1.58</t>
  </si>
  <si>
    <t>1.59</t>
  </si>
  <si>
    <t>4.0.</t>
  </si>
  <si>
    <t xml:space="preserve">ZEMELJSKA DELA </t>
  </si>
  <si>
    <t xml:space="preserve">MONTAŽNA DELA </t>
  </si>
  <si>
    <t xml:space="preserve">NABAVA VODOVODNEGA </t>
  </si>
  <si>
    <t xml:space="preserve">A: REKAPITULACIJA </t>
  </si>
  <si>
    <t>B: REKAPITULACIJA KANALIZACIJA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</si>
</sst>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 [$€-424];[Red]\-#,##0.00\ [$€-424]"/>
    <numFmt numFmtId="166" formatCode="#,##0.00\ [$€-81D]"/>
    <numFmt numFmtId="167" formatCode="#,##0.00_ ;[Red]\-#,##0.00\ "/>
  </numFmts>
  <fonts count="26" x14ac:knownFonts="1">
    <font>
      <sz val="11"/>
      <color theme="1"/>
      <name val="Calibri"/>
      <family val="2"/>
      <charset val="238"/>
      <scheme val="minor"/>
    </font>
    <font>
      <sz val="10"/>
      <name val="Arial"/>
      <family val="2"/>
      <charset val="238"/>
    </font>
    <font>
      <sz val="10"/>
      <name val="Arial Narrow"/>
      <family val="2"/>
      <charset val="238"/>
    </font>
    <font>
      <sz val="10"/>
      <color theme="1"/>
      <name val="Arial Narrow"/>
      <family val="2"/>
      <charset val="238"/>
    </font>
    <font>
      <sz val="11"/>
      <color theme="1"/>
      <name val="Arial Narrow"/>
      <family val="2"/>
      <charset val="238"/>
    </font>
    <font>
      <b/>
      <sz val="11"/>
      <color theme="1"/>
      <name val="Arial Narrow"/>
      <family val="2"/>
      <charset val="238"/>
    </font>
    <font>
      <b/>
      <sz val="10"/>
      <name val="Arial Narrow"/>
      <family val="2"/>
      <charset val="238"/>
    </font>
    <font>
      <b/>
      <sz val="10"/>
      <color theme="1"/>
      <name val="Arial Narrow"/>
      <family val="2"/>
      <charset val="238"/>
    </font>
    <font>
      <b/>
      <i/>
      <sz val="14"/>
      <name val="Arial Narrow"/>
      <family val="2"/>
      <charset val="238"/>
    </font>
    <font>
      <b/>
      <sz val="11"/>
      <name val="Arial Narrow"/>
      <family val="2"/>
      <charset val="238"/>
    </font>
    <font>
      <b/>
      <sz val="8"/>
      <name val="Arial Narrow"/>
      <family val="2"/>
      <charset val="238"/>
    </font>
    <font>
      <b/>
      <sz val="8"/>
      <color theme="1"/>
      <name val="Arial Narrow"/>
      <family val="2"/>
      <charset val="238"/>
    </font>
    <font>
      <b/>
      <sz val="12"/>
      <name val="Arial Narrow"/>
      <family val="2"/>
      <charset val="238"/>
    </font>
    <font>
      <b/>
      <sz val="12"/>
      <color theme="1"/>
      <name val="Arial Narrow"/>
      <family val="2"/>
      <charset val="238"/>
    </font>
    <font>
      <sz val="10"/>
      <color indexed="8"/>
      <name val="Arial Narrow"/>
      <family val="2"/>
      <charset val="238"/>
    </font>
    <font>
      <b/>
      <sz val="10"/>
      <color indexed="8"/>
      <name val="Arial Narrow"/>
      <family val="2"/>
      <charset val="238"/>
    </font>
    <font>
      <sz val="10"/>
      <color rgb="FFFF0000"/>
      <name val="Arial Narrow"/>
      <family val="2"/>
      <charset val="238"/>
    </font>
    <font>
      <sz val="12"/>
      <name val="Arial Narrow"/>
      <family val="2"/>
      <charset val="238"/>
    </font>
    <font>
      <sz val="11"/>
      <name val="Arial Narrow"/>
      <family val="2"/>
      <charset val="238"/>
    </font>
    <font>
      <b/>
      <sz val="14"/>
      <color theme="1"/>
      <name val="Arial Narrow"/>
      <family val="2"/>
      <charset val="238"/>
    </font>
    <font>
      <vertAlign val="superscript"/>
      <sz val="10"/>
      <color theme="1"/>
      <name val="Arial Narrow"/>
      <family val="2"/>
      <charset val="238"/>
    </font>
    <font>
      <b/>
      <vertAlign val="superscript"/>
      <sz val="10"/>
      <color theme="1"/>
      <name val="Arial Narrow"/>
      <family val="2"/>
      <charset val="238"/>
    </font>
    <font>
      <b/>
      <sz val="11"/>
      <color theme="5" tint="0.79998168889431442"/>
      <name val="Arial Narrow"/>
      <family val="2"/>
      <charset val="238"/>
    </font>
    <font>
      <b/>
      <sz val="10"/>
      <color rgb="FFFF0000"/>
      <name val="Arial Narrow"/>
      <family val="2"/>
      <charset val="238"/>
    </font>
    <font>
      <sz val="11"/>
      <color rgb="FFFF0000"/>
      <name val="Arial Narrow"/>
      <family val="2"/>
      <charset val="238"/>
    </font>
    <font>
      <b/>
      <sz val="11"/>
      <color rgb="FFFF0000"/>
      <name val="Arial Narrow"/>
      <family val="2"/>
      <charset val="238"/>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cellStyleXfs>
  <cellXfs count="158">
    <xf numFmtId="0" fontId="0" fillId="0" borderId="0" xfId="0"/>
    <xf numFmtId="0" fontId="6" fillId="0" borderId="0" xfId="0" applyFont="1" applyFill="1" applyAlignment="1">
      <alignment vertical="center"/>
    </xf>
    <xf numFmtId="49" fontId="10" fillId="0" borderId="0" xfId="0" applyNumberFormat="1" applyFont="1" applyFill="1" applyAlignment="1" applyProtection="1">
      <alignment horizontal="left" vertical="center"/>
      <protection locked="0"/>
    </xf>
    <xf numFmtId="0" fontId="10" fillId="0" borderId="0" xfId="0" applyFont="1" applyFill="1" applyAlignment="1" applyProtection="1">
      <alignment horizontal="center" vertical="center"/>
      <protection locked="0"/>
    </xf>
    <xf numFmtId="0" fontId="11" fillId="0" borderId="0" xfId="0" applyFont="1" applyFill="1" applyAlignment="1" applyProtection="1">
      <alignment horizontal="center" vertical="center" wrapText="1"/>
      <protection locked="0"/>
    </xf>
    <xf numFmtId="0" fontId="10" fillId="0" borderId="0" xfId="0" applyFont="1" applyFill="1" applyAlignment="1" applyProtection="1">
      <alignment horizontal="left" vertical="center"/>
      <protection locked="0"/>
    </xf>
    <xf numFmtId="164" fontId="10" fillId="0" borderId="0" xfId="0" applyNumberFormat="1" applyFont="1" applyFill="1" applyAlignment="1" applyProtection="1">
      <alignment horizontal="center" vertical="center"/>
      <protection locked="0"/>
    </xf>
    <xf numFmtId="165" fontId="10" fillId="0" borderId="0" xfId="0" applyNumberFormat="1" applyFont="1" applyFill="1" applyAlignment="1" applyProtection="1">
      <alignment horizontal="center" vertical="center"/>
      <protection locked="0"/>
    </xf>
    <xf numFmtId="0" fontId="2" fillId="0" borderId="0" xfId="0" applyFont="1" applyFill="1" applyAlignment="1">
      <alignment vertical="center"/>
    </xf>
    <xf numFmtId="0" fontId="10" fillId="0" borderId="0"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wrapText="1"/>
      <protection locked="0"/>
    </xf>
    <xf numFmtId="164" fontId="6" fillId="0" borderId="2" xfId="0" applyNumberFormat="1" applyFont="1" applyFill="1" applyBorder="1" applyAlignment="1" applyProtection="1">
      <alignment horizontal="center" vertical="center"/>
      <protection locked="0"/>
    </xf>
    <xf numFmtId="165" fontId="6" fillId="0" borderId="2"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165" fontId="6" fillId="0" borderId="0" xfId="0" applyNumberFormat="1" applyFont="1" applyFill="1" applyBorder="1" applyAlignment="1" applyProtection="1">
      <alignment horizontal="center" vertical="center"/>
      <protection locked="0"/>
    </xf>
    <xf numFmtId="0" fontId="4" fillId="0" borderId="0" xfId="0" applyFont="1" applyFill="1" applyAlignment="1">
      <alignment vertical="center"/>
    </xf>
    <xf numFmtId="0" fontId="5"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pplyProtection="1">
      <alignment horizontal="left" vertical="center" wrapText="1"/>
      <protection locked="0"/>
    </xf>
    <xf numFmtId="0" fontId="3" fillId="0" borderId="0" xfId="0" applyFont="1" applyFill="1" applyAlignment="1">
      <alignment vertical="center"/>
    </xf>
    <xf numFmtId="49" fontId="9" fillId="0" borderId="0" xfId="0" applyNumberFormat="1" applyFont="1" applyFill="1" applyAlignment="1" applyProtection="1">
      <alignment horizontal="left" vertical="center" wrapText="1"/>
      <protection locked="0"/>
    </xf>
    <xf numFmtId="49" fontId="4" fillId="0" borderId="0" xfId="0" applyNumberFormat="1" applyFont="1" applyFill="1" applyAlignment="1" applyProtection="1">
      <alignment vertical="center" wrapText="1"/>
      <protection locked="0"/>
    </xf>
    <xf numFmtId="0" fontId="5" fillId="0" borderId="0" xfId="0" applyFont="1" applyFill="1" applyAlignment="1" applyProtection="1">
      <alignment horizontal="left" vertical="center" wrapText="1"/>
      <protection locked="0"/>
    </xf>
    <xf numFmtId="0" fontId="4" fillId="0" borderId="0" xfId="0" applyFont="1" applyFill="1" applyAlignment="1" applyProtection="1">
      <alignment vertical="center" wrapText="1"/>
      <protection locked="0"/>
    </xf>
    <xf numFmtId="0" fontId="5" fillId="0" borderId="0" xfId="0" applyFont="1" applyFill="1" applyAlignment="1" applyProtection="1">
      <alignment vertical="center" wrapText="1"/>
      <protection locked="0"/>
    </xf>
    <xf numFmtId="49" fontId="9" fillId="0" borderId="0" xfId="0" applyNumberFormat="1" applyFont="1" applyFill="1" applyAlignment="1" applyProtection="1">
      <alignment vertical="center" wrapText="1"/>
      <protection locked="0"/>
    </xf>
    <xf numFmtId="0" fontId="4" fillId="0" borderId="0" xfId="0" applyFont="1" applyFill="1" applyAlignment="1">
      <alignment horizontal="left" vertical="center"/>
    </xf>
    <xf numFmtId="49" fontId="4" fillId="0" borderId="0" xfId="0" applyNumberFormat="1" applyFont="1" applyFill="1" applyAlignment="1" applyProtection="1">
      <alignment horizontal="left" vertical="center" wrapText="1"/>
      <protection locked="0"/>
    </xf>
    <xf numFmtId="49" fontId="8" fillId="0" borderId="0" xfId="0" applyNumberFormat="1" applyFont="1" applyFill="1" applyBorder="1" applyAlignment="1" applyProtection="1">
      <alignment horizontal="left" vertical="center"/>
      <protection locked="0"/>
    </xf>
    <xf numFmtId="165" fontId="3" fillId="0" borderId="0" xfId="0" applyNumberFormat="1" applyFont="1" applyFill="1" applyAlignment="1" applyProtection="1">
      <alignment vertical="center"/>
      <protection locked="0"/>
    </xf>
    <xf numFmtId="49" fontId="9" fillId="0" borderId="0" xfId="0" applyNumberFormat="1" applyFont="1" applyFill="1" applyAlignment="1" applyProtection="1">
      <alignment vertical="center"/>
      <protection locked="0"/>
    </xf>
    <xf numFmtId="0" fontId="3" fillId="0" borderId="0" xfId="0" applyFont="1" applyFill="1" applyAlignment="1" applyProtection="1">
      <alignment vertical="center" wrapText="1"/>
      <protection locked="0"/>
    </xf>
    <xf numFmtId="0" fontId="4" fillId="0" borderId="0" xfId="0" applyFont="1" applyFill="1" applyAlignment="1" applyProtection="1">
      <alignment horizontal="left" vertical="center"/>
      <protection locked="0"/>
    </xf>
    <xf numFmtId="164" fontId="4" fillId="0" borderId="0" xfId="0" applyNumberFormat="1" applyFont="1" applyFill="1" applyAlignment="1" applyProtection="1">
      <alignment vertical="center"/>
      <protection locked="0"/>
    </xf>
    <xf numFmtId="165" fontId="4" fillId="0" borderId="0" xfId="0" applyNumberFormat="1" applyFont="1" applyFill="1" applyAlignment="1" applyProtection="1">
      <alignment vertical="center"/>
      <protection locked="0"/>
    </xf>
    <xf numFmtId="0" fontId="9" fillId="0" borderId="0" xfId="0" applyFont="1" applyFill="1" applyAlignment="1" applyProtection="1">
      <alignment vertical="center" wrapText="1"/>
      <protection locked="0"/>
    </xf>
    <xf numFmtId="165" fontId="9" fillId="0" borderId="0" xfId="0" applyNumberFormat="1" applyFont="1" applyFill="1" applyAlignment="1">
      <alignment horizontal="right" vertical="center"/>
    </xf>
    <xf numFmtId="165" fontId="9" fillId="0" borderId="0" xfId="0" applyNumberFormat="1" applyFont="1" applyFill="1" applyAlignment="1" applyProtection="1">
      <alignment vertical="center"/>
      <protection locked="0"/>
    </xf>
    <xf numFmtId="49" fontId="4" fillId="0" borderId="0" xfId="0" applyNumberFormat="1" applyFont="1" applyFill="1" applyAlignment="1" applyProtection="1">
      <alignment vertical="center"/>
      <protection locked="0"/>
    </xf>
    <xf numFmtId="165" fontId="4" fillId="0" borderId="1" xfId="0" applyNumberFormat="1" applyFont="1" applyFill="1" applyBorder="1" applyAlignment="1" applyProtection="1">
      <alignment vertical="center"/>
      <protection locked="0"/>
    </xf>
    <xf numFmtId="165" fontId="4" fillId="0" borderId="0" xfId="0" applyNumberFormat="1" applyFont="1" applyFill="1" applyBorder="1" applyAlignment="1" applyProtection="1">
      <alignment vertical="center"/>
      <protection locked="0"/>
    </xf>
    <xf numFmtId="49" fontId="4" fillId="0" borderId="1" xfId="0" applyNumberFormat="1" applyFont="1" applyFill="1" applyBorder="1" applyAlignment="1" applyProtection="1">
      <alignment vertical="center"/>
      <protection locked="0"/>
    </xf>
    <xf numFmtId="0" fontId="4" fillId="0" borderId="1" xfId="0" applyFont="1" applyFill="1" applyBorder="1" applyAlignment="1">
      <alignment vertical="center"/>
    </xf>
    <xf numFmtId="0" fontId="4" fillId="0" borderId="1" xfId="0" applyFont="1" applyFill="1" applyBorder="1" applyAlignment="1" applyProtection="1">
      <alignment vertical="center" wrapText="1"/>
      <protection locked="0"/>
    </xf>
    <xf numFmtId="0" fontId="4" fillId="0" borderId="1" xfId="0" applyFont="1" applyFill="1" applyBorder="1" applyAlignment="1" applyProtection="1">
      <alignment horizontal="left" vertical="center"/>
      <protection locked="0"/>
    </xf>
    <xf numFmtId="164" fontId="4" fillId="0" borderId="1" xfId="0" applyNumberFormat="1" applyFont="1" applyFill="1" applyBorder="1" applyAlignment="1" applyProtection="1">
      <alignment vertical="center"/>
      <protection locked="0"/>
    </xf>
    <xf numFmtId="165" fontId="4" fillId="0" borderId="0" xfId="0" applyNumberFormat="1" applyFont="1" applyFill="1" applyAlignment="1" applyProtection="1">
      <alignment horizontal="right" vertical="center"/>
      <protection locked="0"/>
    </xf>
    <xf numFmtId="0" fontId="7" fillId="0" borderId="0" xfId="0" applyFont="1" applyFill="1" applyAlignment="1" applyProtection="1">
      <alignment vertical="center" wrapText="1"/>
      <protection locked="0"/>
    </xf>
    <xf numFmtId="0" fontId="2" fillId="0" borderId="0" xfId="0" applyFont="1" applyFill="1" applyBorder="1" applyAlignment="1">
      <alignment vertical="center"/>
    </xf>
    <xf numFmtId="49" fontId="6" fillId="0" borderId="0" xfId="0" applyNumberFormat="1" applyFont="1" applyFill="1" applyAlignment="1" applyProtection="1">
      <alignment horizontal="left" vertical="center"/>
      <protection locked="0"/>
    </xf>
    <xf numFmtId="0" fontId="6" fillId="0" borderId="0" xfId="0" applyFont="1" applyFill="1" applyAlignment="1" applyProtection="1">
      <alignment horizontal="left" vertical="center"/>
      <protection locked="0"/>
    </xf>
    <xf numFmtId="164" fontId="6" fillId="0" borderId="0" xfId="0" applyNumberFormat="1" applyFont="1" applyFill="1" applyAlignment="1" applyProtection="1">
      <alignment vertical="center"/>
      <protection locked="0"/>
    </xf>
    <xf numFmtId="165" fontId="6" fillId="0" borderId="0" xfId="0" applyNumberFormat="1" applyFont="1" applyFill="1" applyAlignment="1">
      <alignment horizontal="right" vertical="center"/>
    </xf>
    <xf numFmtId="165" fontId="6" fillId="0" borderId="0" xfId="0" applyNumberFormat="1" applyFont="1" applyFill="1" applyAlignment="1" applyProtection="1">
      <alignment vertical="center"/>
      <protection locked="0"/>
    </xf>
    <xf numFmtId="49" fontId="6" fillId="0" borderId="0" xfId="0" applyNumberFormat="1" applyFont="1" applyFill="1" applyAlignment="1" applyProtection="1">
      <alignment vertical="center"/>
      <protection locked="0"/>
    </xf>
    <xf numFmtId="0" fontId="3" fillId="0" borderId="1" xfId="0" applyFont="1" applyFill="1" applyBorder="1" applyAlignment="1" applyProtection="1">
      <alignment vertical="center" wrapText="1"/>
      <protection locked="0"/>
    </xf>
    <xf numFmtId="165" fontId="4" fillId="0" borderId="1" xfId="0" applyNumberFormat="1" applyFont="1" applyFill="1" applyBorder="1" applyAlignment="1">
      <alignment vertical="center"/>
    </xf>
    <xf numFmtId="165" fontId="4" fillId="0" borderId="0" xfId="0" applyNumberFormat="1" applyFont="1" applyFill="1" applyBorder="1" applyAlignment="1">
      <alignment vertical="center"/>
    </xf>
    <xf numFmtId="165" fontId="4" fillId="0" borderId="0" xfId="0" applyNumberFormat="1" applyFont="1" applyFill="1" applyAlignment="1">
      <alignment vertical="center"/>
    </xf>
    <xf numFmtId="49" fontId="12" fillId="0" borderId="0" xfId="0" applyNumberFormat="1" applyFont="1" applyFill="1" applyAlignment="1" applyProtection="1">
      <alignment horizontal="left" vertical="center"/>
      <protection locked="0"/>
    </xf>
    <xf numFmtId="49" fontId="17" fillId="0" borderId="0" xfId="0" quotePrefix="1" applyNumberFormat="1" applyFont="1" applyFill="1" applyAlignment="1" applyProtection="1">
      <alignment horizontal="left" vertical="center"/>
      <protection locked="0"/>
    </xf>
    <xf numFmtId="0" fontId="12" fillId="0" borderId="0" xfId="0" applyFont="1" applyFill="1" applyAlignment="1" applyProtection="1">
      <alignment horizontal="center" vertical="center"/>
      <protection locked="0"/>
    </xf>
    <xf numFmtId="0" fontId="13" fillId="0" borderId="0" xfId="0" applyFont="1" applyFill="1" applyAlignment="1" applyProtection="1">
      <alignment horizontal="center" vertical="center" wrapText="1"/>
      <protection locked="0"/>
    </xf>
    <xf numFmtId="0" fontId="12" fillId="0" borderId="0" xfId="0" applyFont="1" applyFill="1" applyAlignment="1" applyProtection="1">
      <alignment horizontal="left" vertical="center"/>
      <protection locked="0"/>
    </xf>
    <xf numFmtId="164" fontId="12" fillId="0" borderId="0" xfId="0" applyNumberFormat="1" applyFont="1" applyFill="1" applyAlignment="1" applyProtection="1">
      <alignment horizontal="center" vertical="center"/>
      <protection locked="0"/>
    </xf>
    <xf numFmtId="165" fontId="12" fillId="0" borderId="0" xfId="0" applyNumberFormat="1" applyFont="1" applyFill="1" applyAlignment="1" applyProtection="1">
      <alignment horizontal="center" vertical="center"/>
      <protection locked="0"/>
    </xf>
    <xf numFmtId="49" fontId="3" fillId="0" borderId="2" xfId="0"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locked="0"/>
    </xf>
    <xf numFmtId="164" fontId="3" fillId="0" borderId="2" xfId="0" applyNumberFormat="1" applyFont="1" applyFill="1" applyBorder="1" applyAlignment="1" applyProtection="1">
      <alignment vertical="center"/>
      <protection locked="0"/>
    </xf>
    <xf numFmtId="165" fontId="3" fillId="0" borderId="2" xfId="0" applyNumberFormat="1" applyFont="1" applyFill="1" applyBorder="1" applyAlignment="1">
      <alignment vertical="center"/>
    </xf>
    <xf numFmtId="165" fontId="3" fillId="0" borderId="2" xfId="0" applyNumberFormat="1" applyFont="1" applyFill="1" applyBorder="1" applyAlignment="1" applyProtection="1">
      <alignment vertical="center"/>
      <protection locked="0"/>
    </xf>
    <xf numFmtId="165" fontId="3" fillId="0" borderId="0" xfId="0" applyNumberFormat="1" applyFont="1" applyFill="1" applyBorder="1" applyAlignment="1" applyProtection="1">
      <alignment vertical="center"/>
      <protection locked="0"/>
    </xf>
    <xf numFmtId="164" fontId="2" fillId="0" borderId="0" xfId="0" applyNumberFormat="1" applyFont="1" applyFill="1" applyAlignment="1">
      <alignment vertical="center"/>
    </xf>
    <xf numFmtId="2" fontId="2" fillId="0" borderId="0" xfId="0" applyNumberFormat="1" applyFont="1" applyFill="1" applyAlignment="1">
      <alignment vertical="center"/>
    </xf>
    <xf numFmtId="49" fontId="3" fillId="0" borderId="0" xfId="0" applyNumberFormat="1" applyFont="1" applyFill="1" applyBorder="1" applyAlignment="1" applyProtection="1">
      <alignment horizontal="right" vertical="center"/>
      <protection locked="0"/>
    </xf>
    <xf numFmtId="165"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164" fontId="4"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right" vertical="center"/>
      <protection locked="0"/>
    </xf>
    <xf numFmtId="0" fontId="6" fillId="0" borderId="0" xfId="0" applyFont="1" applyFill="1" applyAlignment="1" applyProtection="1">
      <alignment vertical="center"/>
      <protection locked="0"/>
    </xf>
    <xf numFmtId="0" fontId="17" fillId="0" borderId="0" xfId="0" applyFont="1" applyFill="1" applyAlignment="1">
      <alignment vertical="center"/>
    </xf>
    <xf numFmtId="0" fontId="6" fillId="0" borderId="0" xfId="0" applyFont="1" applyFill="1" applyAlignment="1" applyProtection="1">
      <alignment horizontal="left" vertical="center" wrapText="1"/>
      <protection locked="0"/>
    </xf>
    <xf numFmtId="0" fontId="3" fillId="0" borderId="0" xfId="0" applyFont="1" applyFill="1" applyAlignment="1" applyProtection="1">
      <alignment vertical="center"/>
      <protection locked="0"/>
    </xf>
    <xf numFmtId="49" fontId="3" fillId="0" borderId="0" xfId="0" applyNumberFormat="1" applyFont="1" applyFill="1" applyAlignment="1" applyProtection="1">
      <alignment horizontal="right" vertical="center"/>
      <protection locked="0"/>
    </xf>
    <xf numFmtId="0" fontId="3" fillId="0" borderId="0" xfId="0" applyFont="1" applyFill="1" applyBorder="1" applyAlignment="1" applyProtection="1">
      <alignment vertical="center" wrapText="1"/>
      <protection locked="0"/>
    </xf>
    <xf numFmtId="1" fontId="4" fillId="0" borderId="0" xfId="0" applyNumberFormat="1" applyFont="1" applyFill="1" applyBorder="1" applyAlignment="1" applyProtection="1">
      <alignment vertical="center"/>
      <protection locked="0"/>
    </xf>
    <xf numFmtId="166" fontId="2" fillId="0" borderId="0" xfId="0" applyNumberFormat="1" applyFont="1" applyFill="1" applyBorder="1" applyAlignment="1">
      <alignment vertical="center"/>
    </xf>
    <xf numFmtId="166" fontId="4" fillId="0" borderId="0" xfId="0" applyNumberFormat="1" applyFont="1" applyFill="1" applyBorder="1" applyAlignment="1" applyProtection="1">
      <alignment vertical="center"/>
      <protection locked="0"/>
    </xf>
    <xf numFmtId="49" fontId="2" fillId="0" borderId="0" xfId="0" applyNumberFormat="1" applyFont="1" applyFill="1" applyAlignment="1" applyProtection="1">
      <alignment horizontal="right" vertical="center"/>
      <protection locked="0"/>
    </xf>
    <xf numFmtId="0" fontId="4" fillId="0" borderId="0" xfId="0" applyFont="1" applyFill="1" applyAlignment="1" applyProtection="1">
      <alignment vertical="center"/>
      <protection locked="0"/>
    </xf>
    <xf numFmtId="0" fontId="16" fillId="0" borderId="0" xfId="0" applyFont="1" applyFill="1" applyAlignment="1" applyProtection="1">
      <alignment vertical="center"/>
      <protection locked="0"/>
    </xf>
    <xf numFmtId="0" fontId="16" fillId="0" borderId="0" xfId="0" applyFont="1" applyFill="1" applyAlignment="1">
      <alignment vertical="center"/>
    </xf>
    <xf numFmtId="1" fontId="4" fillId="0" borderId="0" xfId="0" applyNumberFormat="1" applyFont="1" applyFill="1" applyAlignment="1" applyProtection="1">
      <alignment vertical="center"/>
      <protection locked="0"/>
    </xf>
    <xf numFmtId="166" fontId="2" fillId="0" borderId="0" xfId="0" applyNumberFormat="1" applyFont="1" applyFill="1" applyAlignment="1">
      <alignment vertical="center"/>
    </xf>
    <xf numFmtId="166" fontId="4" fillId="0" borderId="0" xfId="0" applyNumberFormat="1" applyFont="1" applyFill="1" applyAlignment="1" applyProtection="1">
      <alignment vertical="center"/>
      <protection locked="0"/>
    </xf>
    <xf numFmtId="1" fontId="3" fillId="0" borderId="2" xfId="0" applyNumberFormat="1" applyFont="1" applyFill="1" applyBorder="1" applyAlignment="1" applyProtection="1">
      <alignment vertical="center"/>
      <protection locked="0"/>
    </xf>
    <xf numFmtId="166" fontId="2" fillId="0" borderId="2" xfId="0" applyNumberFormat="1" applyFont="1" applyFill="1" applyBorder="1" applyAlignment="1">
      <alignment vertical="center"/>
    </xf>
    <xf numFmtId="166" fontId="3" fillId="0" borderId="2" xfId="0" applyNumberFormat="1" applyFont="1" applyFill="1" applyBorder="1" applyAlignment="1" applyProtection="1">
      <alignment vertical="center"/>
      <protection locked="0"/>
    </xf>
    <xf numFmtId="166" fontId="3" fillId="0" borderId="0" xfId="0" applyNumberFormat="1" applyFont="1" applyFill="1" applyBorder="1" applyAlignment="1" applyProtection="1">
      <alignment vertical="center"/>
      <protection locked="0"/>
    </xf>
    <xf numFmtId="49" fontId="4" fillId="0" borderId="0" xfId="0" applyNumberFormat="1" applyFont="1" applyFill="1" applyBorder="1" applyAlignment="1" applyProtection="1">
      <alignment vertical="center"/>
      <protection locked="0"/>
    </xf>
    <xf numFmtId="0" fontId="4" fillId="0" borderId="0" xfId="0" applyFont="1" applyFill="1" applyBorder="1" applyAlignment="1">
      <alignment vertical="center"/>
    </xf>
    <xf numFmtId="0" fontId="4" fillId="0" borderId="0" xfId="0" applyFont="1" applyFill="1" applyBorder="1" applyAlignment="1" applyProtection="1">
      <alignment vertical="center" wrapText="1"/>
      <protection locked="0"/>
    </xf>
    <xf numFmtId="0" fontId="4" fillId="0" borderId="0" xfId="0" applyFont="1" applyFill="1" applyBorder="1" applyAlignment="1">
      <alignment vertical="center" wrapText="1"/>
    </xf>
    <xf numFmtId="0" fontId="2" fillId="0" borderId="0" xfId="0" applyFont="1" applyFill="1" applyAlignment="1">
      <alignment horizontal="right" vertical="center"/>
    </xf>
    <xf numFmtId="165" fontId="3" fillId="0" borderId="0" xfId="0" applyNumberFormat="1" applyFont="1" applyFill="1" applyBorder="1" applyAlignment="1" applyProtection="1">
      <alignment horizontal="right" vertical="center"/>
      <protection locked="0"/>
    </xf>
    <xf numFmtId="164" fontId="4" fillId="0" borderId="0" xfId="0" applyNumberFormat="1" applyFont="1" applyFill="1" applyAlignment="1">
      <alignment vertical="center"/>
    </xf>
    <xf numFmtId="164" fontId="5" fillId="0" borderId="0" xfId="0" applyNumberFormat="1" applyFont="1" applyFill="1" applyAlignment="1">
      <alignment horizontal="right" vertical="center"/>
    </xf>
    <xf numFmtId="164" fontId="2" fillId="0" borderId="0" xfId="0" applyNumberFormat="1" applyFont="1" applyFill="1" applyAlignment="1">
      <alignment horizontal="left" vertical="center"/>
    </xf>
    <xf numFmtId="167" fontId="2" fillId="0" borderId="0" xfId="0" applyNumberFormat="1" applyFont="1" applyFill="1" applyAlignment="1">
      <alignment vertical="center"/>
    </xf>
    <xf numFmtId="2" fontId="4" fillId="0" borderId="0" xfId="0" applyNumberFormat="1" applyFont="1" applyFill="1" applyAlignment="1">
      <alignment vertical="center"/>
    </xf>
    <xf numFmtId="0" fontId="3" fillId="0" borderId="0" xfId="0" applyFont="1" applyFill="1" applyAlignment="1">
      <alignment horizontal="right" vertical="center"/>
    </xf>
    <xf numFmtId="49" fontId="4" fillId="0" borderId="0" xfId="0" applyNumberFormat="1" applyFont="1" applyFill="1" applyBorder="1" applyAlignment="1" applyProtection="1">
      <alignment horizontal="center" vertical="center"/>
      <protection locked="0"/>
    </xf>
    <xf numFmtId="49" fontId="6" fillId="0" borderId="0" xfId="0" applyNumberFormat="1" applyFont="1" applyFill="1" applyAlignment="1" applyProtection="1">
      <alignment horizontal="left" vertical="center"/>
      <protection locked="0"/>
    </xf>
    <xf numFmtId="167" fontId="4" fillId="0" borderId="0" xfId="0" applyNumberFormat="1" applyFont="1" applyFill="1" applyAlignment="1">
      <alignment vertical="center"/>
    </xf>
    <xf numFmtId="0" fontId="6" fillId="0" borderId="0" xfId="0" applyFont="1" applyFill="1" applyAlignment="1" applyProtection="1">
      <alignment vertical="center" wrapText="1"/>
      <protection locked="0"/>
    </xf>
    <xf numFmtId="49" fontId="12" fillId="0" borderId="0" xfId="0" applyNumberFormat="1" applyFont="1" applyFill="1" applyAlignment="1" applyProtection="1">
      <alignment vertical="center"/>
      <protection locked="0"/>
    </xf>
    <xf numFmtId="0" fontId="0" fillId="0" borderId="2" xfId="0" applyFont="1" applyFill="1" applyBorder="1" applyAlignment="1" applyProtection="1">
      <alignment wrapText="1"/>
      <protection locked="0"/>
    </xf>
    <xf numFmtId="165" fontId="0" fillId="0" borderId="2" xfId="0" applyNumberFormat="1" applyFont="1" applyFill="1" applyBorder="1" applyProtection="1">
      <protection locked="0"/>
    </xf>
    <xf numFmtId="0" fontId="0" fillId="0" borderId="2" xfId="0" applyFont="1" applyFill="1" applyBorder="1" applyAlignment="1" applyProtection="1">
      <alignment vertical="top" wrapText="1"/>
      <protection locked="0"/>
    </xf>
    <xf numFmtId="164"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4" fillId="2" borderId="0" xfId="0" applyFont="1" applyFill="1" applyBorder="1" applyAlignment="1">
      <alignment vertical="center"/>
    </xf>
    <xf numFmtId="49" fontId="10" fillId="0" borderId="3" xfId="0" applyNumberFormat="1" applyFont="1" applyFill="1" applyBorder="1" applyAlignment="1" applyProtection="1">
      <alignment horizontal="left" vertical="center"/>
      <protection locked="0"/>
    </xf>
    <xf numFmtId="0" fontId="10" fillId="0" borderId="3"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left" vertical="center"/>
      <protection locked="0"/>
    </xf>
    <xf numFmtId="164" fontId="10" fillId="0" borderId="3" xfId="0" applyNumberFormat="1" applyFont="1" applyFill="1" applyBorder="1" applyAlignment="1" applyProtection="1">
      <alignment horizontal="center" vertical="center"/>
      <protection locked="0"/>
    </xf>
    <xf numFmtId="165" fontId="10" fillId="0" borderId="3" xfId="0"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22" fillId="0" borderId="0" xfId="0" applyFont="1" applyFill="1" applyAlignment="1">
      <alignment vertical="center"/>
    </xf>
    <xf numFmtId="0" fontId="24" fillId="0" borderId="0" xfId="0" applyFont="1" applyFill="1" applyBorder="1" applyAlignment="1">
      <alignment vertical="center"/>
    </xf>
    <xf numFmtId="165" fontId="23" fillId="0" borderId="0" xfId="0" applyNumberFormat="1" applyFont="1" applyFill="1" applyBorder="1" applyAlignment="1" applyProtection="1">
      <alignment vertical="center"/>
      <protection locked="0"/>
    </xf>
    <xf numFmtId="0" fontId="23" fillId="0" borderId="0" xfId="0" applyFont="1" applyFill="1" applyBorder="1" applyAlignment="1" applyProtection="1">
      <alignment horizontal="left" vertical="center"/>
      <protection locked="0"/>
    </xf>
    <xf numFmtId="164" fontId="23" fillId="0" borderId="0" xfId="0" applyNumberFormat="1" applyFont="1" applyFill="1" applyBorder="1" applyAlignment="1" applyProtection="1">
      <alignment vertical="center"/>
      <protection locked="0"/>
    </xf>
    <xf numFmtId="0" fontId="25" fillId="0" borderId="0" xfId="0" applyFont="1" applyFill="1" applyAlignment="1">
      <alignment vertical="center"/>
    </xf>
    <xf numFmtId="0" fontId="5" fillId="2" borderId="0" xfId="0" applyFont="1" applyFill="1" applyBorder="1" applyAlignment="1">
      <alignment vertical="center"/>
    </xf>
    <xf numFmtId="0" fontId="3" fillId="0" borderId="2" xfId="0" applyFont="1" applyFill="1" applyBorder="1" applyAlignment="1" applyProtection="1">
      <alignment horizontal="justify" vertical="center" wrapText="1"/>
      <protection locked="0"/>
    </xf>
    <xf numFmtId="0" fontId="2" fillId="0" borderId="0" xfId="0" applyFont="1" applyFill="1" applyAlignment="1">
      <alignment horizontal="right" vertical="center"/>
    </xf>
    <xf numFmtId="49" fontId="8" fillId="0" borderId="3" xfId="0" applyNumberFormat="1" applyFont="1" applyFill="1" applyBorder="1" applyAlignment="1" applyProtection="1">
      <alignment horizontal="left" vertical="center"/>
      <protection locked="0"/>
    </xf>
    <xf numFmtId="49" fontId="12" fillId="0" borderId="0" xfId="0" applyNumberFormat="1" applyFont="1" applyFill="1" applyAlignment="1" applyProtection="1">
      <alignment horizontal="left" vertical="center"/>
      <protection locked="0"/>
    </xf>
    <xf numFmtId="49" fontId="17" fillId="0" borderId="0" xfId="0" quotePrefix="1" applyNumberFormat="1" applyFont="1" applyFill="1" applyAlignment="1" applyProtection="1">
      <alignment horizontal="left" vertical="center"/>
      <protection locked="0"/>
    </xf>
    <xf numFmtId="0" fontId="5" fillId="0" borderId="0" xfId="0" applyFont="1" applyFill="1" applyAlignment="1" applyProtection="1">
      <alignment horizontal="center" vertical="center" wrapText="1"/>
      <protection locked="0"/>
    </xf>
    <xf numFmtId="49" fontId="6" fillId="0" borderId="0" xfId="0" applyNumberFormat="1" applyFont="1" applyFill="1" applyAlignment="1" applyProtection="1">
      <alignment horizontal="left" vertical="center"/>
      <protection locked="0"/>
    </xf>
    <xf numFmtId="0" fontId="4" fillId="0" borderId="0" xfId="0" applyFont="1" applyFill="1" applyAlignment="1" applyProtection="1">
      <alignment horizontal="right" vertical="center" wrapText="1"/>
      <protection locked="0"/>
    </xf>
    <xf numFmtId="0" fontId="19" fillId="0" borderId="0" xfId="0" applyFont="1" applyFill="1" applyAlignment="1">
      <alignment horizontal="center" vertical="center" wrapText="1"/>
    </xf>
    <xf numFmtId="0" fontId="4" fillId="0" borderId="0" xfId="0" applyFont="1" applyFill="1" applyAlignment="1" applyProtection="1">
      <alignment horizontal="left" vertical="center" wrapText="1"/>
      <protection locked="0"/>
    </xf>
    <xf numFmtId="49" fontId="9" fillId="0" borderId="0" xfId="0" applyNumberFormat="1" applyFont="1" applyFill="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49" fontId="4" fillId="0" borderId="0" xfId="0" applyNumberFormat="1" applyFont="1" applyFill="1" applyAlignment="1" applyProtection="1">
      <alignment horizontal="left" vertical="center" wrapText="1"/>
      <protection locked="0"/>
    </xf>
    <xf numFmtId="0" fontId="23" fillId="0" borderId="0" xfId="0" applyFont="1" applyFill="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164" fontId="2" fillId="0" borderId="0" xfId="0" applyNumberFormat="1" applyFont="1" applyFill="1" applyAlignment="1">
      <alignment horizontal="left" vertical="center" wrapText="1"/>
    </xf>
    <xf numFmtId="164" fontId="2" fillId="0" borderId="0" xfId="0" applyNumberFormat="1" applyFont="1" applyFill="1" applyAlignment="1">
      <alignment horizontal="center" vertical="center"/>
    </xf>
    <xf numFmtId="0" fontId="7" fillId="0" borderId="2"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left" vertical="center" wrapText="1"/>
      <protection locked="0"/>
    </xf>
  </cellXfs>
  <cellStyles count="2">
    <cellStyle name="Navadno" xfId="0" builtinId="0"/>
    <cellStyle name="Navadno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2:Y242"/>
  <sheetViews>
    <sheetView tabSelected="1" view="pageBreakPreview" topLeftCell="A19" zoomScale="70" zoomScaleNormal="100" zoomScaleSheetLayoutView="70" workbookViewId="0">
      <selection activeCell="M15" sqref="M15"/>
    </sheetView>
  </sheetViews>
  <sheetFormatPr defaultRowHeight="16.5" x14ac:dyDescent="0.25"/>
  <cols>
    <col min="1" max="1" width="7.85546875" style="16" bestFit="1" customWidth="1"/>
    <col min="2" max="4" width="11.140625" style="16" customWidth="1"/>
    <col min="5" max="5" width="8.28515625" style="16" bestFit="1" customWidth="1"/>
    <col min="6" max="6" width="6" style="16" customWidth="1"/>
    <col min="7" max="7" width="8.7109375" style="16" bestFit="1" customWidth="1"/>
    <col min="8" max="8" width="9.42578125" style="16" bestFit="1" customWidth="1"/>
    <col min="9" max="9" width="11.7109375" style="16" customWidth="1"/>
    <col min="10" max="10" width="9.28515625" style="16" customWidth="1"/>
    <col min="11" max="11" width="9.7109375" style="21" bestFit="1" customWidth="1"/>
    <col min="12" max="16384" width="9.140625" style="16"/>
  </cols>
  <sheetData>
    <row r="2" spans="1:19" ht="18" x14ac:dyDescent="0.25">
      <c r="B2" s="146" t="s">
        <v>12</v>
      </c>
      <c r="C2" s="146"/>
      <c r="D2" s="146"/>
      <c r="E2" s="146"/>
      <c r="F2" s="146"/>
      <c r="G2" s="146"/>
      <c r="H2" s="146"/>
      <c r="I2" s="17"/>
      <c r="J2" s="17"/>
      <c r="K2" s="18"/>
    </row>
    <row r="3" spans="1:19" x14ac:dyDescent="0.25">
      <c r="B3" s="19"/>
      <c r="C3" s="19"/>
      <c r="D3" s="19"/>
      <c r="E3" s="19"/>
      <c r="F3" s="19"/>
      <c r="G3" s="19"/>
      <c r="H3" s="19"/>
      <c r="I3" s="19"/>
      <c r="J3" s="19"/>
      <c r="K3" s="18"/>
    </row>
    <row r="4" spans="1:19" x14ac:dyDescent="0.25">
      <c r="L4" s="136"/>
    </row>
    <row r="5" spans="1:19" ht="16.5" customHeight="1" x14ac:dyDescent="0.25">
      <c r="A5" s="148" t="s">
        <v>3</v>
      </c>
      <c r="B5" s="148"/>
      <c r="C5" s="147" t="s">
        <v>245</v>
      </c>
      <c r="D5" s="147"/>
      <c r="E5" s="147"/>
      <c r="F5" s="147"/>
      <c r="G5" s="147"/>
      <c r="H5" s="147"/>
      <c r="I5" s="147"/>
      <c r="J5" s="20"/>
      <c r="L5" s="123"/>
      <c r="M5" s="123"/>
      <c r="N5" s="123"/>
      <c r="O5" s="123"/>
      <c r="P5" s="123"/>
      <c r="Q5" s="123"/>
      <c r="R5" s="123"/>
      <c r="S5" s="102"/>
    </row>
    <row r="6" spans="1:19" x14ac:dyDescent="0.25">
      <c r="A6" s="22"/>
      <c r="B6" s="22"/>
      <c r="C6" s="147"/>
      <c r="D6" s="147"/>
      <c r="E6" s="147"/>
      <c r="F6" s="147"/>
      <c r="G6" s="147"/>
      <c r="H6" s="147"/>
      <c r="I6" s="147"/>
      <c r="J6" s="20"/>
      <c r="L6" s="123"/>
      <c r="M6" s="123"/>
      <c r="N6" s="123"/>
      <c r="O6" s="123"/>
      <c r="P6" s="123"/>
      <c r="Q6" s="123"/>
      <c r="R6" s="123"/>
      <c r="S6" s="102"/>
    </row>
    <row r="7" spans="1:19" x14ac:dyDescent="0.25">
      <c r="A7" s="23"/>
      <c r="B7" s="19"/>
      <c r="C7" s="149" t="s">
        <v>246</v>
      </c>
      <c r="D7" s="149"/>
      <c r="E7" s="149"/>
      <c r="F7" s="149"/>
      <c r="G7" s="149"/>
      <c r="H7" s="149"/>
      <c r="I7" s="149"/>
      <c r="J7" s="24"/>
      <c r="L7" s="123"/>
      <c r="M7" s="123"/>
      <c r="N7" s="123"/>
      <c r="O7" s="123"/>
      <c r="P7" s="123"/>
      <c r="Q7" s="123"/>
      <c r="R7" s="123"/>
      <c r="S7" s="102"/>
    </row>
    <row r="8" spans="1:19" x14ac:dyDescent="0.25">
      <c r="A8" s="23"/>
      <c r="B8" s="19"/>
      <c r="C8" s="19"/>
      <c r="D8" s="25"/>
      <c r="L8" s="123"/>
      <c r="M8" s="123"/>
      <c r="N8" s="123"/>
      <c r="O8" s="123"/>
      <c r="P8" s="123"/>
      <c r="Q8" s="123"/>
      <c r="R8" s="123"/>
      <c r="S8" s="102"/>
    </row>
    <row r="9" spans="1:19" x14ac:dyDescent="0.25">
      <c r="A9" s="148" t="s">
        <v>4</v>
      </c>
      <c r="B9" s="148"/>
      <c r="C9" s="149" t="s">
        <v>5</v>
      </c>
      <c r="D9" s="149"/>
      <c r="E9" s="149"/>
      <c r="F9" s="149"/>
      <c r="G9" s="149"/>
      <c r="H9" s="149"/>
      <c r="I9" s="149"/>
      <c r="J9" s="24"/>
      <c r="L9" s="123"/>
      <c r="M9" s="123"/>
      <c r="N9" s="123"/>
      <c r="O9" s="123"/>
      <c r="P9" s="123"/>
      <c r="Q9" s="123"/>
      <c r="R9" s="123"/>
      <c r="S9" s="102"/>
    </row>
    <row r="10" spans="1:19" x14ac:dyDescent="0.25">
      <c r="A10" s="23"/>
      <c r="B10" s="19"/>
      <c r="C10" s="19"/>
      <c r="D10" s="26" t="s">
        <v>6</v>
      </c>
      <c r="L10" s="123"/>
      <c r="M10" s="123"/>
      <c r="N10" s="123"/>
      <c r="O10" s="123"/>
      <c r="P10" s="123"/>
      <c r="Q10" s="123"/>
      <c r="R10" s="123"/>
      <c r="S10" s="102"/>
    </row>
    <row r="11" spans="1:19" x14ac:dyDescent="0.25">
      <c r="A11" s="23"/>
      <c r="B11" s="19"/>
      <c r="C11" s="19"/>
      <c r="D11" s="26" t="s">
        <v>6</v>
      </c>
      <c r="L11" s="137"/>
      <c r="M11" s="123"/>
      <c r="N11" s="123"/>
      <c r="O11" s="123"/>
      <c r="P11" s="123"/>
      <c r="Q11" s="123"/>
      <c r="R11" s="123"/>
      <c r="S11" s="102"/>
    </row>
    <row r="12" spans="1:19" x14ac:dyDescent="0.25">
      <c r="A12" s="23"/>
      <c r="B12" s="19"/>
      <c r="C12" s="19"/>
      <c r="D12" s="25"/>
      <c r="L12" s="123"/>
      <c r="M12" s="123"/>
      <c r="N12" s="123"/>
      <c r="O12" s="123"/>
      <c r="P12" s="123"/>
      <c r="Q12" s="123"/>
      <c r="R12" s="123"/>
      <c r="S12" s="102"/>
    </row>
    <row r="13" spans="1:19" x14ac:dyDescent="0.25">
      <c r="A13" s="23"/>
      <c r="B13" s="19"/>
      <c r="C13" s="19"/>
      <c r="D13" s="25"/>
      <c r="L13" s="131"/>
    </row>
    <row r="14" spans="1:19" ht="16.5" customHeight="1" x14ac:dyDescent="0.25">
      <c r="A14" s="148" t="s">
        <v>218</v>
      </c>
      <c r="B14" s="148"/>
      <c r="C14" s="147" t="s">
        <v>7</v>
      </c>
      <c r="D14" s="147"/>
      <c r="E14" s="147"/>
      <c r="F14" s="147"/>
      <c r="G14" s="147"/>
      <c r="H14" s="147"/>
      <c r="I14" s="147"/>
      <c r="J14" s="20"/>
    </row>
    <row r="15" spans="1:19" x14ac:dyDescent="0.25">
      <c r="A15" s="148"/>
      <c r="B15" s="148"/>
      <c r="C15" s="147" t="s">
        <v>109</v>
      </c>
      <c r="D15" s="147"/>
      <c r="E15" s="147"/>
      <c r="F15" s="147"/>
      <c r="G15" s="147"/>
      <c r="H15" s="147"/>
      <c r="I15" s="147"/>
      <c r="J15" s="20"/>
    </row>
    <row r="16" spans="1:19" x14ac:dyDescent="0.25">
      <c r="A16" s="23"/>
      <c r="B16" s="19"/>
      <c r="C16" s="147" t="s">
        <v>8</v>
      </c>
      <c r="D16" s="147"/>
      <c r="E16" s="147"/>
      <c r="F16" s="147"/>
      <c r="G16" s="147"/>
      <c r="H16" s="147"/>
      <c r="I16" s="147"/>
      <c r="J16" s="20"/>
    </row>
    <row r="17" spans="1:10" x14ac:dyDescent="0.25">
      <c r="A17" s="23"/>
      <c r="B17" s="19"/>
      <c r="C17" s="19"/>
      <c r="D17" s="25"/>
    </row>
    <row r="18" spans="1:10" x14ac:dyDescent="0.25">
      <c r="A18" s="23"/>
      <c r="B18" s="19"/>
      <c r="C18" s="19"/>
      <c r="D18" s="25"/>
    </row>
    <row r="19" spans="1:10" x14ac:dyDescent="0.25">
      <c r="A19" s="23"/>
      <c r="B19" s="19"/>
      <c r="C19" s="19"/>
      <c r="D19" s="25"/>
    </row>
    <row r="20" spans="1:10" x14ac:dyDescent="0.25">
      <c r="A20" s="23"/>
      <c r="B20" s="19"/>
      <c r="C20" s="19"/>
      <c r="D20" s="25"/>
    </row>
    <row r="21" spans="1:10" x14ac:dyDescent="0.25">
      <c r="A21" s="23"/>
      <c r="B21" s="19"/>
      <c r="C21" s="19"/>
      <c r="D21" s="25"/>
    </row>
    <row r="22" spans="1:10" x14ac:dyDescent="0.25">
      <c r="A22" s="27"/>
      <c r="B22" s="19"/>
      <c r="C22" s="19"/>
      <c r="D22" s="20"/>
    </row>
    <row r="23" spans="1:10" x14ac:dyDescent="0.25">
      <c r="A23" s="148" t="s">
        <v>9</v>
      </c>
      <c r="B23" s="148"/>
      <c r="C23" s="149" t="s">
        <v>247</v>
      </c>
      <c r="D23" s="149"/>
      <c r="E23" s="149"/>
      <c r="F23" s="149"/>
      <c r="G23" s="149"/>
      <c r="H23" s="149"/>
      <c r="I23" s="149"/>
      <c r="J23" s="24"/>
    </row>
    <row r="24" spans="1:10" x14ac:dyDescent="0.25">
      <c r="A24" s="23"/>
      <c r="B24" s="19"/>
      <c r="C24" s="19"/>
      <c r="D24" s="20"/>
      <c r="E24" s="28"/>
      <c r="F24" s="28"/>
      <c r="G24" s="28"/>
      <c r="H24" s="28"/>
      <c r="I24" s="28"/>
      <c r="J24" s="28"/>
    </row>
    <row r="25" spans="1:10" x14ac:dyDescent="0.25">
      <c r="A25" s="148" t="s">
        <v>10</v>
      </c>
      <c r="B25" s="148"/>
      <c r="C25" s="147" t="s">
        <v>248</v>
      </c>
      <c r="D25" s="147"/>
      <c r="E25" s="147"/>
      <c r="F25" s="147"/>
      <c r="G25" s="147"/>
      <c r="H25" s="147"/>
      <c r="I25" s="147"/>
      <c r="J25" s="20"/>
    </row>
    <row r="26" spans="1:10" x14ac:dyDescent="0.25">
      <c r="A26" s="23"/>
      <c r="B26" s="19"/>
      <c r="C26" s="19"/>
      <c r="D26" s="25"/>
    </row>
    <row r="27" spans="1:10" x14ac:dyDescent="0.25">
      <c r="A27" s="23"/>
      <c r="B27" s="19"/>
      <c r="C27" s="19"/>
      <c r="D27" s="25"/>
    </row>
    <row r="28" spans="1:10" x14ac:dyDescent="0.25">
      <c r="A28" s="23"/>
      <c r="B28" s="19"/>
      <c r="C28" s="19"/>
      <c r="D28" s="25"/>
    </row>
    <row r="29" spans="1:10" x14ac:dyDescent="0.25">
      <c r="A29" s="23"/>
      <c r="B29" s="19"/>
      <c r="C29" s="19"/>
      <c r="D29" s="25"/>
    </row>
    <row r="30" spans="1:10" x14ac:dyDescent="0.25">
      <c r="A30" s="23"/>
      <c r="B30" s="19"/>
      <c r="C30" s="19"/>
      <c r="D30" s="25"/>
    </row>
    <row r="31" spans="1:10" x14ac:dyDescent="0.25">
      <c r="A31" s="148" t="s">
        <v>11</v>
      </c>
      <c r="B31" s="148"/>
      <c r="C31" s="150" t="s">
        <v>249</v>
      </c>
      <c r="D31" s="150"/>
      <c r="E31" s="150"/>
      <c r="F31" s="150"/>
      <c r="G31" s="150"/>
      <c r="H31" s="150"/>
      <c r="I31" s="150"/>
      <c r="J31" s="29"/>
    </row>
    <row r="46" spans="1:15" ht="18" x14ac:dyDescent="0.25">
      <c r="A46" s="140" t="s">
        <v>13</v>
      </c>
      <c r="B46" s="140"/>
      <c r="C46" s="140"/>
      <c r="D46" s="140"/>
      <c r="E46" s="140"/>
      <c r="F46" s="140"/>
      <c r="G46" s="140"/>
      <c r="H46" s="140"/>
      <c r="I46" s="140"/>
      <c r="J46" s="30"/>
      <c r="K46" s="31"/>
      <c r="L46" s="8"/>
      <c r="M46" s="8"/>
      <c r="N46" s="8"/>
      <c r="O46" s="8"/>
    </row>
    <row r="47" spans="1:15" x14ac:dyDescent="0.25">
      <c r="A47" s="32" t="s">
        <v>6</v>
      </c>
      <c r="F47" s="33"/>
      <c r="G47" s="34"/>
      <c r="H47" s="35"/>
      <c r="I47" s="36"/>
      <c r="J47" s="36"/>
      <c r="K47" s="31"/>
      <c r="L47" s="8"/>
      <c r="M47" s="8"/>
      <c r="N47" s="8"/>
      <c r="O47" s="8"/>
    </row>
    <row r="48" spans="1:15" ht="16.5" customHeight="1" x14ac:dyDescent="0.25">
      <c r="A48" s="37"/>
      <c r="C48" s="143" t="str">
        <f>C7</f>
        <v>VODOVOD PO JEMČEVI CESTI - 1. FAZA</v>
      </c>
      <c r="D48" s="143"/>
      <c r="E48" s="143"/>
      <c r="F48" s="143"/>
      <c r="G48" s="143"/>
      <c r="H48" s="38" t="s">
        <v>19</v>
      </c>
      <c r="I48" s="39">
        <f>I72+I81</f>
        <v>0</v>
      </c>
      <c r="J48" s="39"/>
      <c r="K48" s="8"/>
      <c r="L48" s="8"/>
      <c r="M48" s="8"/>
      <c r="N48" s="8"/>
    </row>
    <row r="49" spans="1:14" x14ac:dyDescent="0.25">
      <c r="A49" s="40"/>
      <c r="E49" s="25"/>
      <c r="F49" s="34"/>
      <c r="G49" s="35"/>
      <c r="H49" s="36"/>
      <c r="I49" s="36"/>
      <c r="J49" s="36"/>
      <c r="K49" s="8"/>
      <c r="L49" s="8"/>
      <c r="M49" s="8"/>
      <c r="N49" s="8"/>
    </row>
    <row r="50" spans="1:14" x14ac:dyDescent="0.25">
      <c r="A50" s="32"/>
      <c r="E50" s="25"/>
      <c r="F50" s="34"/>
      <c r="G50" s="35"/>
      <c r="H50" s="38"/>
      <c r="I50" s="39"/>
      <c r="J50" s="39"/>
      <c r="K50" s="8"/>
      <c r="L50" s="8"/>
      <c r="M50" s="8"/>
      <c r="N50" s="8"/>
    </row>
    <row r="51" spans="1:14" x14ac:dyDescent="0.25">
      <c r="A51" s="40"/>
      <c r="E51" s="25"/>
      <c r="F51" s="34"/>
      <c r="G51" s="35"/>
      <c r="H51" s="36"/>
      <c r="I51" s="41"/>
      <c r="J51" s="42"/>
      <c r="K51" s="8"/>
      <c r="L51" s="8"/>
      <c r="M51" s="8"/>
      <c r="N51" s="8"/>
    </row>
    <row r="52" spans="1:14" x14ac:dyDescent="0.25">
      <c r="E52" s="25"/>
      <c r="F52" s="34"/>
      <c r="G52" s="32" t="s">
        <v>14</v>
      </c>
      <c r="H52" s="36"/>
      <c r="I52" s="39">
        <f>SUM(I48:I50)</f>
        <v>0</v>
      </c>
      <c r="J52" s="39"/>
      <c r="K52" s="8"/>
      <c r="L52" s="8"/>
      <c r="M52" s="8"/>
      <c r="N52" s="8"/>
    </row>
    <row r="53" spans="1:14" x14ac:dyDescent="0.25">
      <c r="A53" s="32"/>
      <c r="E53" s="25"/>
      <c r="F53" s="34"/>
      <c r="G53" s="35"/>
      <c r="H53" s="36"/>
      <c r="I53" s="39"/>
      <c r="J53" s="39"/>
      <c r="K53" s="8"/>
      <c r="L53" s="8"/>
      <c r="M53" s="8"/>
      <c r="N53" s="8"/>
    </row>
    <row r="54" spans="1:14" x14ac:dyDescent="0.25">
      <c r="A54" s="43"/>
      <c r="B54" s="44"/>
      <c r="C54" s="44"/>
      <c r="D54" s="44"/>
      <c r="E54" s="45"/>
      <c r="F54" s="46"/>
      <c r="G54" s="47"/>
      <c r="H54" s="41"/>
      <c r="I54" s="41"/>
      <c r="J54" s="42"/>
      <c r="K54" s="8"/>
      <c r="L54" s="8"/>
      <c r="M54" s="8"/>
      <c r="N54" s="8"/>
    </row>
    <row r="55" spans="1:14" ht="16.5" customHeight="1" x14ac:dyDescent="0.25">
      <c r="A55" s="40"/>
      <c r="F55" s="34"/>
      <c r="G55" s="25" t="s">
        <v>219</v>
      </c>
      <c r="H55" s="38" t="s">
        <v>19</v>
      </c>
      <c r="I55" s="36">
        <f>SUM(I52)*0.22</f>
        <v>0</v>
      </c>
      <c r="J55" s="36"/>
      <c r="K55" s="8"/>
      <c r="L55" s="8"/>
      <c r="M55" s="8"/>
      <c r="N55" s="8"/>
    </row>
    <row r="56" spans="1:14" x14ac:dyDescent="0.25">
      <c r="A56" s="40"/>
      <c r="E56" s="25"/>
      <c r="F56" s="34"/>
      <c r="G56" s="35"/>
      <c r="H56" s="48"/>
      <c r="I56" s="41"/>
      <c r="J56" s="42"/>
      <c r="K56" s="8"/>
      <c r="L56" s="8"/>
      <c r="M56" s="8"/>
      <c r="N56" s="8"/>
    </row>
    <row r="57" spans="1:14" x14ac:dyDescent="0.25">
      <c r="E57" s="40" t="s">
        <v>6</v>
      </c>
      <c r="F57" s="145" t="s">
        <v>220</v>
      </c>
      <c r="G57" s="145"/>
      <c r="H57" s="38" t="s">
        <v>19</v>
      </c>
      <c r="I57" s="36">
        <f>SUM(I52:I55)</f>
        <v>0</v>
      </c>
      <c r="J57" s="36"/>
      <c r="K57" s="8"/>
      <c r="L57" s="8"/>
      <c r="M57" s="8"/>
      <c r="N57" s="8"/>
    </row>
    <row r="58" spans="1:14" x14ac:dyDescent="0.25">
      <c r="A58" s="40"/>
      <c r="E58" s="49"/>
      <c r="F58" s="34"/>
      <c r="G58" s="35"/>
      <c r="H58" s="36"/>
      <c r="I58" s="36"/>
      <c r="J58" s="36"/>
      <c r="K58" s="50"/>
      <c r="L58" s="50"/>
      <c r="M58" s="50"/>
      <c r="N58" s="50"/>
    </row>
    <row r="59" spans="1:14" x14ac:dyDescent="0.25">
      <c r="A59" s="40"/>
      <c r="E59" s="49"/>
      <c r="F59" s="34"/>
      <c r="G59" s="35"/>
      <c r="H59" s="36"/>
      <c r="I59" s="36"/>
      <c r="J59" s="36"/>
      <c r="K59" s="50"/>
      <c r="L59" s="50"/>
      <c r="M59" s="50"/>
      <c r="N59" s="50"/>
    </row>
    <row r="60" spans="1:14" x14ac:dyDescent="0.25">
      <c r="A60" s="40"/>
      <c r="E60" s="49"/>
      <c r="F60" s="34"/>
      <c r="G60" s="35"/>
      <c r="H60" s="36"/>
      <c r="I60" s="36"/>
      <c r="J60" s="36"/>
      <c r="K60" s="50"/>
      <c r="L60" s="50"/>
      <c r="M60" s="50"/>
      <c r="N60" s="50"/>
    </row>
    <row r="61" spans="1:14" x14ac:dyDescent="0.25">
      <c r="A61" s="40"/>
      <c r="E61" s="49"/>
      <c r="F61" s="34"/>
      <c r="G61" s="35"/>
      <c r="H61" s="36"/>
      <c r="I61" s="36"/>
      <c r="J61" s="36"/>
      <c r="K61" s="50"/>
      <c r="L61" s="50"/>
      <c r="M61" s="50"/>
      <c r="N61" s="50"/>
    </row>
    <row r="62" spans="1:14" x14ac:dyDescent="0.25">
      <c r="A62" s="101"/>
      <c r="B62" s="102"/>
      <c r="C62" s="102"/>
      <c r="D62" s="102"/>
      <c r="E62" s="103" t="s">
        <v>6</v>
      </c>
      <c r="F62" s="78"/>
      <c r="G62" s="79"/>
      <c r="H62" s="42"/>
      <c r="I62" s="42"/>
      <c r="J62" s="42"/>
      <c r="K62" s="8"/>
      <c r="L62" s="8"/>
      <c r="M62" s="8"/>
      <c r="N62" s="8"/>
    </row>
    <row r="63" spans="1:14" ht="18.75" customHeight="1" x14ac:dyDescent="0.25">
      <c r="A63" s="140" t="s">
        <v>265</v>
      </c>
      <c r="B63" s="140"/>
      <c r="C63" s="140"/>
      <c r="D63" s="140"/>
      <c r="E63" s="140"/>
      <c r="F63" s="140"/>
      <c r="G63" s="140"/>
      <c r="H63" s="140"/>
      <c r="I63" s="140"/>
      <c r="J63" s="30"/>
      <c r="K63" s="8"/>
      <c r="L63" s="8"/>
      <c r="M63" s="8"/>
      <c r="N63" s="8"/>
    </row>
    <row r="64" spans="1:14" x14ac:dyDescent="0.25">
      <c r="A64" s="40"/>
      <c r="E64" s="33"/>
      <c r="F64" s="34"/>
      <c r="G64" s="35"/>
      <c r="H64" s="36"/>
      <c r="I64" s="36"/>
      <c r="J64" s="36"/>
      <c r="K64" s="8"/>
      <c r="L64" s="8"/>
      <c r="M64" s="8"/>
      <c r="N64" s="8"/>
    </row>
    <row r="65" spans="1:14" x14ac:dyDescent="0.25">
      <c r="A65" s="40"/>
      <c r="E65" s="33"/>
      <c r="F65" s="34"/>
      <c r="G65" s="35"/>
      <c r="H65" s="36"/>
      <c r="I65" s="36"/>
      <c r="J65" s="36"/>
      <c r="K65" s="8"/>
      <c r="L65" s="8"/>
      <c r="M65" s="8"/>
      <c r="N65" s="8"/>
    </row>
    <row r="66" spans="1:14" x14ac:dyDescent="0.25">
      <c r="A66" s="144" t="s">
        <v>16</v>
      </c>
      <c r="B66" s="144"/>
      <c r="C66" s="51"/>
      <c r="D66" s="51"/>
      <c r="E66" s="49"/>
      <c r="F66" s="52"/>
      <c r="G66" s="53"/>
      <c r="H66" s="54" t="s">
        <v>19</v>
      </c>
      <c r="I66" s="55">
        <f>I148</f>
        <v>0</v>
      </c>
      <c r="J66" s="55"/>
      <c r="K66" s="8"/>
      <c r="L66" s="8"/>
      <c r="M66" s="8"/>
      <c r="N66" s="8"/>
    </row>
    <row r="67" spans="1:14" x14ac:dyDescent="0.25">
      <c r="A67" s="40"/>
      <c r="E67" s="33"/>
      <c r="F67" s="34"/>
      <c r="G67" s="35"/>
      <c r="H67" s="36"/>
      <c r="I67" s="36"/>
      <c r="J67" s="36"/>
      <c r="K67" s="8"/>
      <c r="L67" s="8"/>
      <c r="M67" s="8"/>
      <c r="N67" s="8"/>
    </row>
    <row r="68" spans="1:14" x14ac:dyDescent="0.25">
      <c r="A68" s="144" t="s">
        <v>17</v>
      </c>
      <c r="B68" s="144"/>
      <c r="C68" s="51"/>
      <c r="D68" s="51"/>
      <c r="E68" s="49"/>
      <c r="F68" s="52"/>
      <c r="G68" s="53"/>
      <c r="H68" s="54" t="s">
        <v>19</v>
      </c>
      <c r="I68" s="55">
        <f>I181</f>
        <v>0</v>
      </c>
      <c r="J68" s="55"/>
      <c r="K68" s="8"/>
      <c r="L68" s="8"/>
      <c r="M68" s="8"/>
      <c r="N68" s="8"/>
    </row>
    <row r="69" spans="1:14" x14ac:dyDescent="0.25">
      <c r="A69" s="56"/>
      <c r="B69" s="56"/>
      <c r="C69" s="56"/>
      <c r="D69" s="56"/>
      <c r="E69" s="33"/>
      <c r="F69" s="34"/>
      <c r="G69" s="35"/>
      <c r="H69" s="36"/>
      <c r="I69" s="36"/>
      <c r="J69" s="36"/>
      <c r="K69" s="8"/>
      <c r="L69" s="8"/>
      <c r="M69" s="8"/>
      <c r="N69" s="8"/>
    </row>
    <row r="70" spans="1:14" x14ac:dyDescent="0.25">
      <c r="A70" s="144" t="s">
        <v>18</v>
      </c>
      <c r="B70" s="144"/>
      <c r="C70" s="51"/>
      <c r="D70" s="51"/>
      <c r="E70" s="49"/>
      <c r="F70" s="52"/>
      <c r="G70" s="53"/>
      <c r="H70" s="54" t="s">
        <v>19</v>
      </c>
      <c r="I70" s="55">
        <f>I237</f>
        <v>0</v>
      </c>
      <c r="J70" s="55"/>
      <c r="K70" s="8"/>
      <c r="L70" s="8"/>
      <c r="M70" s="8"/>
      <c r="N70" s="8"/>
    </row>
    <row r="71" spans="1:14" x14ac:dyDescent="0.25">
      <c r="A71" s="43"/>
      <c r="B71" s="44"/>
      <c r="C71" s="44"/>
      <c r="D71" s="44"/>
      <c r="E71" s="57"/>
      <c r="F71" s="46"/>
      <c r="G71" s="47"/>
      <c r="H71" s="41"/>
      <c r="I71" s="58"/>
      <c r="J71" s="59"/>
      <c r="K71" s="8"/>
      <c r="L71" s="1"/>
      <c r="M71" s="1"/>
      <c r="N71" s="1"/>
    </row>
    <row r="72" spans="1:14" x14ac:dyDescent="0.25">
      <c r="A72" s="56" t="s">
        <v>15</v>
      </c>
      <c r="B72" s="1"/>
      <c r="C72" s="1"/>
      <c r="D72" s="1"/>
      <c r="E72" s="49"/>
      <c r="F72" s="52"/>
      <c r="G72" s="53"/>
      <c r="H72" s="54" t="s">
        <v>19</v>
      </c>
      <c r="I72" s="55">
        <f>SUM(I66:I71)</f>
        <v>0</v>
      </c>
      <c r="J72" s="55"/>
      <c r="K72" s="8"/>
      <c r="L72" s="8"/>
      <c r="M72" s="8"/>
      <c r="N72" s="8"/>
    </row>
    <row r="73" spans="1:14" x14ac:dyDescent="0.25">
      <c r="A73" s="56"/>
      <c r="B73" s="1"/>
      <c r="C73" s="1"/>
      <c r="D73" s="1"/>
      <c r="E73" s="49"/>
      <c r="F73" s="52"/>
      <c r="G73" s="53"/>
      <c r="H73" s="54"/>
      <c r="I73" s="55"/>
      <c r="J73" s="55"/>
      <c r="K73" s="8"/>
      <c r="L73" s="8"/>
      <c r="M73" s="8"/>
      <c r="N73" s="8"/>
    </row>
    <row r="74" spans="1:14" x14ac:dyDescent="0.25">
      <c r="A74" s="40"/>
      <c r="E74" s="33"/>
      <c r="F74" s="34"/>
      <c r="G74" s="35"/>
      <c r="H74" s="36"/>
      <c r="I74" s="36"/>
      <c r="J74" s="36"/>
      <c r="K74" s="8"/>
      <c r="L74" s="8"/>
      <c r="M74" s="8"/>
      <c r="N74" s="8"/>
    </row>
    <row r="75" spans="1:14" x14ac:dyDescent="0.25">
      <c r="A75" s="2"/>
      <c r="B75" s="3"/>
      <c r="C75" s="3"/>
      <c r="D75" s="3"/>
      <c r="E75" s="4"/>
      <c r="F75" s="5"/>
      <c r="G75" s="6"/>
      <c r="H75" s="7"/>
      <c r="I75" s="7"/>
      <c r="J75" s="7"/>
      <c r="K75" s="8"/>
      <c r="L75" s="8"/>
      <c r="M75" s="8"/>
      <c r="N75" s="8"/>
    </row>
    <row r="76" spans="1:14" ht="18" x14ac:dyDescent="0.25">
      <c r="A76" s="140" t="s">
        <v>266</v>
      </c>
      <c r="B76" s="140"/>
      <c r="C76" s="140"/>
      <c r="D76" s="140"/>
      <c r="E76" s="140"/>
      <c r="F76" s="140"/>
      <c r="G76" s="140"/>
      <c r="H76" s="140"/>
      <c r="I76" s="140"/>
      <c r="J76" s="7"/>
      <c r="K76" s="8"/>
      <c r="L76" s="8"/>
      <c r="M76" s="8"/>
      <c r="N76" s="8"/>
    </row>
    <row r="77" spans="1:14" x14ac:dyDescent="0.25">
      <c r="A77" s="40"/>
      <c r="E77" s="33"/>
      <c r="F77" s="34"/>
      <c r="G77" s="35"/>
      <c r="H77" s="36"/>
      <c r="I77" s="36"/>
      <c r="J77" s="7"/>
      <c r="K77" s="8"/>
      <c r="L77" s="8"/>
      <c r="M77" s="8"/>
      <c r="N77" s="8"/>
    </row>
    <row r="78" spans="1:14" x14ac:dyDescent="0.25">
      <c r="A78" s="40"/>
      <c r="E78" s="33"/>
      <c r="F78" s="34"/>
      <c r="G78" s="35"/>
      <c r="H78" s="36"/>
      <c r="I78" s="36"/>
      <c r="J78" s="7"/>
      <c r="K78" s="8"/>
      <c r="L78" s="8"/>
      <c r="M78" s="8"/>
      <c r="N78" s="8"/>
    </row>
    <row r="79" spans="1:14" x14ac:dyDescent="0.25">
      <c r="A79" s="144" t="s">
        <v>16</v>
      </c>
      <c r="B79" s="144"/>
      <c r="C79" s="114"/>
      <c r="D79" s="114"/>
      <c r="E79" s="49"/>
      <c r="F79" s="52"/>
      <c r="G79" s="53"/>
      <c r="H79" s="54" t="s">
        <v>19</v>
      </c>
      <c r="I79" s="55">
        <f>I242</f>
        <v>0</v>
      </c>
      <c r="J79" s="7"/>
      <c r="K79" s="8"/>
      <c r="L79" s="8"/>
      <c r="M79" s="8"/>
      <c r="N79" s="8"/>
    </row>
    <row r="80" spans="1:14" x14ac:dyDescent="0.25">
      <c r="A80" s="124"/>
      <c r="B80" s="125"/>
      <c r="C80" s="125"/>
      <c r="D80" s="125"/>
      <c r="E80" s="126"/>
      <c r="F80" s="127"/>
      <c r="G80" s="128"/>
      <c r="H80" s="129"/>
      <c r="I80" s="129"/>
      <c r="J80" s="7"/>
      <c r="K80" s="8"/>
      <c r="L80" s="8"/>
      <c r="M80" s="8"/>
      <c r="N80" s="8"/>
    </row>
    <row r="81" spans="1:19" x14ac:dyDescent="0.25">
      <c r="A81" s="56" t="s">
        <v>15</v>
      </c>
      <c r="B81" s="1"/>
      <c r="C81" s="1"/>
      <c r="D81" s="1"/>
      <c r="E81" s="49"/>
      <c r="F81" s="52"/>
      <c r="G81" s="53"/>
      <c r="H81" s="54" t="s">
        <v>19</v>
      </c>
      <c r="I81" s="55">
        <f>SUM(I79:I80)</f>
        <v>0</v>
      </c>
      <c r="J81" s="7"/>
      <c r="K81" s="8"/>
      <c r="L81" s="8"/>
      <c r="M81" s="8"/>
      <c r="N81" s="8"/>
    </row>
    <row r="82" spans="1:19" x14ac:dyDescent="0.25">
      <c r="A82" s="2"/>
      <c r="B82" s="3"/>
      <c r="C82" s="3"/>
      <c r="D82" s="3"/>
      <c r="E82" s="4"/>
      <c r="F82" s="5"/>
      <c r="G82" s="6"/>
      <c r="H82" s="7"/>
      <c r="I82" s="7"/>
      <c r="J82" s="7"/>
      <c r="K82" s="8"/>
      <c r="L82" s="8"/>
      <c r="M82" s="8"/>
      <c r="N82" s="8"/>
    </row>
    <row r="83" spans="1:19" x14ac:dyDescent="0.25">
      <c r="A83" s="141" t="s">
        <v>16</v>
      </c>
      <c r="B83" s="141"/>
      <c r="C83" s="141"/>
      <c r="D83" s="141"/>
      <c r="E83" s="141"/>
      <c r="F83" s="141"/>
      <c r="G83" s="141"/>
      <c r="H83" s="141"/>
      <c r="I83" s="141"/>
      <c r="J83" s="61"/>
      <c r="K83" s="8"/>
      <c r="L83" s="1"/>
      <c r="M83" s="1"/>
      <c r="N83" s="1"/>
    </row>
    <row r="84" spans="1:19" x14ac:dyDescent="0.25">
      <c r="A84" s="142" t="s">
        <v>104</v>
      </c>
      <c r="B84" s="142"/>
      <c r="C84" s="142"/>
      <c r="D84" s="142"/>
      <c r="E84" s="142"/>
      <c r="F84" s="142"/>
      <c r="G84" s="142"/>
      <c r="H84" s="142"/>
      <c r="I84" s="142"/>
      <c r="J84" s="62"/>
      <c r="K84" s="8"/>
      <c r="L84" s="8"/>
      <c r="M84" s="8"/>
      <c r="N84" s="8"/>
    </row>
    <row r="85" spans="1:19" x14ac:dyDescent="0.25">
      <c r="A85" s="61"/>
      <c r="B85" s="63"/>
      <c r="C85" s="63"/>
      <c r="D85" s="63"/>
      <c r="E85" s="64"/>
      <c r="F85" s="65"/>
      <c r="G85" s="66"/>
      <c r="H85" s="67"/>
      <c r="I85" s="67"/>
      <c r="J85" s="67"/>
      <c r="K85" s="8"/>
      <c r="L85" s="8"/>
      <c r="M85" s="8"/>
      <c r="N85" s="8"/>
    </row>
    <row r="86" spans="1:19" ht="25.5" x14ac:dyDescent="0.25">
      <c r="A86" s="10" t="s">
        <v>20</v>
      </c>
      <c r="B86" s="156" t="s">
        <v>21</v>
      </c>
      <c r="C86" s="156"/>
      <c r="D86" s="156"/>
      <c r="E86" s="156"/>
      <c r="F86" s="11" t="s">
        <v>22</v>
      </c>
      <c r="G86" s="12" t="s">
        <v>23</v>
      </c>
      <c r="H86" s="13" t="s">
        <v>24</v>
      </c>
      <c r="I86" s="13" t="s">
        <v>25</v>
      </c>
      <c r="J86" s="15"/>
      <c r="K86" s="8"/>
      <c r="L86" s="8"/>
      <c r="M86" s="8"/>
      <c r="N86" s="8"/>
    </row>
    <row r="87" spans="1:19" ht="52.5" customHeight="1" x14ac:dyDescent="0.25">
      <c r="A87" s="68" t="s">
        <v>26</v>
      </c>
      <c r="B87" s="138" t="s">
        <v>227</v>
      </c>
      <c r="C87" s="138"/>
      <c r="D87" s="138"/>
      <c r="E87" s="138"/>
      <c r="F87" s="69" t="s">
        <v>2</v>
      </c>
      <c r="G87" s="70">
        <v>1</v>
      </c>
      <c r="H87" s="71">
        <v>0</v>
      </c>
      <c r="I87" s="72">
        <f>G87*H87</f>
        <v>0</v>
      </c>
      <c r="J87" s="73"/>
      <c r="K87" s="8"/>
      <c r="L87" s="8"/>
      <c r="M87" s="8"/>
    </row>
    <row r="88" spans="1:19" ht="94.5" customHeight="1" x14ac:dyDescent="0.25">
      <c r="A88" s="68" t="s">
        <v>27</v>
      </c>
      <c r="B88" s="138" t="s">
        <v>117</v>
      </c>
      <c r="C88" s="138"/>
      <c r="D88" s="138"/>
      <c r="E88" s="138"/>
      <c r="F88" s="69" t="s">
        <v>110</v>
      </c>
      <c r="G88" s="70">
        <v>280</v>
      </c>
      <c r="H88" s="71">
        <v>0</v>
      </c>
      <c r="I88" s="72">
        <f>G88*H88</f>
        <v>0</v>
      </c>
      <c r="J88" s="73"/>
      <c r="K88" s="50"/>
      <c r="L88" s="50"/>
      <c r="M88" s="50"/>
    </row>
    <row r="89" spans="1:19" ht="78" customHeight="1" x14ac:dyDescent="0.25">
      <c r="A89" s="68" t="s">
        <v>28</v>
      </c>
      <c r="B89" s="138" t="s">
        <v>118</v>
      </c>
      <c r="C89" s="138"/>
      <c r="D89" s="138"/>
      <c r="E89" s="138"/>
      <c r="F89" s="69" t="s">
        <v>110</v>
      </c>
      <c r="G89" s="70">
        <v>280</v>
      </c>
      <c r="H89" s="71">
        <v>0</v>
      </c>
      <c r="I89" s="72">
        <f t="shared" ref="I89:I130" si="0">G89*H89</f>
        <v>0</v>
      </c>
      <c r="J89" s="73"/>
      <c r="K89" s="74"/>
      <c r="L89" s="1"/>
      <c r="M89" s="1"/>
    </row>
    <row r="90" spans="1:19" ht="105" customHeight="1" x14ac:dyDescent="0.25">
      <c r="A90" s="68" t="s">
        <v>29</v>
      </c>
      <c r="B90" s="138" t="s">
        <v>238</v>
      </c>
      <c r="C90" s="138"/>
      <c r="D90" s="138"/>
      <c r="E90" s="138"/>
      <c r="F90" s="69" t="s">
        <v>110</v>
      </c>
      <c r="G90" s="70">
        <v>280</v>
      </c>
      <c r="H90" s="71">
        <v>0</v>
      </c>
      <c r="I90" s="72">
        <f t="shared" si="0"/>
        <v>0</v>
      </c>
      <c r="J90" s="73"/>
      <c r="K90" s="74"/>
      <c r="L90" s="8"/>
      <c r="M90" s="8"/>
    </row>
    <row r="91" spans="1:19" ht="52.5" customHeight="1" x14ac:dyDescent="0.25">
      <c r="A91" s="68" t="s">
        <v>30</v>
      </c>
      <c r="B91" s="138" t="s">
        <v>115</v>
      </c>
      <c r="C91" s="138"/>
      <c r="D91" s="138"/>
      <c r="E91" s="138"/>
      <c r="F91" s="69" t="s">
        <v>2</v>
      </c>
      <c r="G91" s="70">
        <v>1</v>
      </c>
      <c r="H91" s="71">
        <v>0</v>
      </c>
      <c r="I91" s="72">
        <f t="shared" si="0"/>
        <v>0</v>
      </c>
      <c r="J91" s="73"/>
      <c r="K91" s="74"/>
      <c r="L91" s="8"/>
      <c r="M91" s="8"/>
    </row>
    <row r="92" spans="1:19" ht="91.5" customHeight="1" x14ac:dyDescent="0.25">
      <c r="A92" s="68" t="s">
        <v>31</v>
      </c>
      <c r="B92" s="138" t="s">
        <v>230</v>
      </c>
      <c r="C92" s="138"/>
      <c r="D92" s="138"/>
      <c r="E92" s="138"/>
      <c r="F92" s="69" t="s">
        <v>2</v>
      </c>
      <c r="G92" s="70">
        <v>1</v>
      </c>
      <c r="H92" s="71">
        <v>0</v>
      </c>
      <c r="I92" s="72">
        <f t="shared" si="0"/>
        <v>0</v>
      </c>
      <c r="J92" s="73"/>
      <c r="K92" s="8"/>
      <c r="L92" s="8"/>
      <c r="M92" s="8"/>
    </row>
    <row r="93" spans="1:19" ht="81" customHeight="1" x14ac:dyDescent="0.25">
      <c r="A93" s="68" t="s">
        <v>32</v>
      </c>
      <c r="B93" s="138" t="s">
        <v>221</v>
      </c>
      <c r="C93" s="138"/>
      <c r="D93" s="138"/>
      <c r="E93" s="138"/>
      <c r="F93" s="69" t="s">
        <v>111</v>
      </c>
      <c r="G93" s="70">
        <f>(280*4.1)+2</f>
        <v>1150</v>
      </c>
      <c r="H93" s="71">
        <v>0</v>
      </c>
      <c r="I93" s="72">
        <f t="shared" si="0"/>
        <v>0</v>
      </c>
      <c r="J93" s="106"/>
      <c r="K93" s="74"/>
      <c r="L93" s="8"/>
      <c r="M93" s="8"/>
      <c r="N93" s="19"/>
      <c r="O93" s="19"/>
      <c r="P93" s="19"/>
      <c r="Q93" s="19"/>
      <c r="R93" s="19"/>
      <c r="S93" s="19"/>
    </row>
    <row r="94" spans="1:19" ht="55.5" customHeight="1" x14ac:dyDescent="0.25">
      <c r="A94" s="68" t="s">
        <v>33</v>
      </c>
      <c r="B94" s="138" t="s">
        <v>225</v>
      </c>
      <c r="C94" s="138"/>
      <c r="D94" s="138"/>
      <c r="E94" s="138"/>
      <c r="F94" s="69" t="s">
        <v>111</v>
      </c>
      <c r="G94" s="70">
        <v>30</v>
      </c>
      <c r="H94" s="71">
        <v>0</v>
      </c>
      <c r="I94" s="72">
        <f t="shared" ref="I94" si="1">G94*H94</f>
        <v>0</v>
      </c>
      <c r="J94" s="106"/>
      <c r="K94" s="74"/>
      <c r="L94" s="8"/>
      <c r="M94" s="8"/>
      <c r="N94" s="19"/>
      <c r="O94" s="19"/>
      <c r="P94" s="19"/>
      <c r="Q94" s="19"/>
      <c r="R94" s="19"/>
      <c r="S94" s="19"/>
    </row>
    <row r="95" spans="1:19" ht="39" customHeight="1" x14ac:dyDescent="0.25">
      <c r="A95" s="68" t="s">
        <v>34</v>
      </c>
      <c r="B95" s="138" t="s">
        <v>171</v>
      </c>
      <c r="C95" s="138"/>
      <c r="D95" s="138"/>
      <c r="E95" s="138"/>
      <c r="F95" s="69" t="s">
        <v>2</v>
      </c>
      <c r="G95" s="70">
        <v>1</v>
      </c>
      <c r="H95" s="71">
        <v>0</v>
      </c>
      <c r="I95" s="72">
        <f>G95*H95</f>
        <v>0</v>
      </c>
      <c r="J95" s="73"/>
      <c r="K95" s="8"/>
      <c r="L95" s="8"/>
      <c r="M95" s="8"/>
      <c r="N95" s="19"/>
      <c r="O95" s="19"/>
      <c r="P95" s="19"/>
      <c r="Q95" s="19"/>
      <c r="R95" s="19"/>
      <c r="S95" s="19"/>
    </row>
    <row r="96" spans="1:19" ht="57" customHeight="1" x14ac:dyDescent="0.25">
      <c r="A96" s="68" t="s">
        <v>35</v>
      </c>
      <c r="B96" s="138" t="s">
        <v>119</v>
      </c>
      <c r="C96" s="138"/>
      <c r="D96" s="138"/>
      <c r="E96" s="138"/>
      <c r="F96" s="69" t="s">
        <v>112</v>
      </c>
      <c r="G96" s="70">
        <v>10</v>
      </c>
      <c r="H96" s="71">
        <v>0</v>
      </c>
      <c r="I96" s="72">
        <f t="shared" si="0"/>
        <v>0</v>
      </c>
      <c r="J96" s="73"/>
      <c r="K96" s="8"/>
      <c r="L96" s="8"/>
      <c r="M96" s="8"/>
    </row>
    <row r="97" spans="1:13" ht="55.5" customHeight="1" x14ac:dyDescent="0.25">
      <c r="A97" s="68" t="s">
        <v>36</v>
      </c>
      <c r="B97" s="138" t="s">
        <v>120</v>
      </c>
      <c r="C97" s="138"/>
      <c r="D97" s="138"/>
      <c r="E97" s="138"/>
      <c r="F97" s="69" t="s">
        <v>112</v>
      </c>
      <c r="G97" s="70">
        <v>10</v>
      </c>
      <c r="H97" s="71">
        <v>0</v>
      </c>
      <c r="I97" s="72">
        <f t="shared" si="0"/>
        <v>0</v>
      </c>
      <c r="J97" s="73"/>
      <c r="K97" s="8"/>
      <c r="L97" s="8"/>
      <c r="M97" s="8"/>
    </row>
    <row r="98" spans="1:13" ht="67.5" customHeight="1" x14ac:dyDescent="0.25">
      <c r="A98" s="68" t="s">
        <v>37</v>
      </c>
      <c r="B98" s="138" t="s">
        <v>222</v>
      </c>
      <c r="C98" s="138"/>
      <c r="D98" s="138"/>
      <c r="E98" s="138"/>
      <c r="F98" s="69" t="s">
        <v>112</v>
      </c>
      <c r="G98" s="70">
        <v>250</v>
      </c>
      <c r="H98" s="71">
        <v>0</v>
      </c>
      <c r="I98" s="72">
        <f t="shared" si="0"/>
        <v>0</v>
      </c>
      <c r="J98" s="73"/>
      <c r="K98" s="75"/>
      <c r="L98" s="8"/>
      <c r="M98" s="8"/>
    </row>
    <row r="99" spans="1:13" ht="87.75" customHeight="1" x14ac:dyDescent="0.25">
      <c r="A99" s="68" t="s">
        <v>38</v>
      </c>
      <c r="B99" s="138" t="s">
        <v>250</v>
      </c>
      <c r="C99" s="138"/>
      <c r="D99" s="138"/>
      <c r="E99" s="138"/>
      <c r="F99" s="69" t="s">
        <v>112</v>
      </c>
      <c r="G99" s="70">
        <v>250</v>
      </c>
      <c r="H99" s="71">
        <v>0</v>
      </c>
      <c r="I99" s="72">
        <f t="shared" si="0"/>
        <v>0</v>
      </c>
      <c r="J99" s="73"/>
      <c r="K99" s="75"/>
      <c r="L99" s="8"/>
      <c r="M99" s="8"/>
    </row>
    <row r="100" spans="1:13" ht="67.5" customHeight="1" x14ac:dyDescent="0.25">
      <c r="A100" s="68" t="s">
        <v>39</v>
      </c>
      <c r="B100" s="138" t="s">
        <v>223</v>
      </c>
      <c r="C100" s="138"/>
      <c r="D100" s="138"/>
      <c r="E100" s="138"/>
      <c r="F100" s="69" t="s">
        <v>112</v>
      </c>
      <c r="G100" s="70">
        <v>30</v>
      </c>
      <c r="H100" s="71">
        <v>0</v>
      </c>
      <c r="I100" s="72">
        <f t="shared" si="0"/>
        <v>0</v>
      </c>
      <c r="J100" s="73"/>
      <c r="K100" s="75"/>
      <c r="L100" s="8"/>
      <c r="M100" s="8"/>
    </row>
    <row r="101" spans="1:13" ht="84" customHeight="1" x14ac:dyDescent="0.25">
      <c r="A101" s="68" t="s">
        <v>40</v>
      </c>
      <c r="B101" s="138" t="s">
        <v>251</v>
      </c>
      <c r="C101" s="138"/>
      <c r="D101" s="138"/>
      <c r="E101" s="138"/>
      <c r="F101" s="69" t="s">
        <v>112</v>
      </c>
      <c r="G101" s="70">
        <v>30</v>
      </c>
      <c r="H101" s="71">
        <v>0</v>
      </c>
      <c r="I101" s="72">
        <f t="shared" si="0"/>
        <v>0</v>
      </c>
      <c r="J101" s="73"/>
      <c r="K101" s="75"/>
      <c r="L101" s="8"/>
      <c r="M101" s="8"/>
    </row>
    <row r="102" spans="1:13" ht="54" customHeight="1" x14ac:dyDescent="0.25">
      <c r="A102" s="68" t="s">
        <v>41</v>
      </c>
      <c r="B102" s="138" t="s">
        <v>121</v>
      </c>
      <c r="C102" s="138"/>
      <c r="D102" s="138"/>
      <c r="E102" s="138"/>
      <c r="F102" s="69" t="s">
        <v>112</v>
      </c>
      <c r="G102" s="70">
        <v>670</v>
      </c>
      <c r="H102" s="71">
        <v>0</v>
      </c>
      <c r="I102" s="72">
        <f t="shared" si="0"/>
        <v>0</v>
      </c>
      <c r="J102" s="73"/>
      <c r="K102" s="75"/>
      <c r="L102" s="8"/>
      <c r="M102" s="8"/>
    </row>
    <row r="103" spans="1:13" ht="28.5" customHeight="1" x14ac:dyDescent="0.25">
      <c r="A103" s="68" t="s">
        <v>42</v>
      </c>
      <c r="B103" s="138" t="s">
        <v>116</v>
      </c>
      <c r="C103" s="138"/>
      <c r="D103" s="138"/>
      <c r="E103" s="138"/>
      <c r="F103" s="69" t="s">
        <v>111</v>
      </c>
      <c r="G103" s="70">
        <v>170</v>
      </c>
      <c r="H103" s="71">
        <v>0</v>
      </c>
      <c r="I103" s="72">
        <f t="shared" si="0"/>
        <v>0</v>
      </c>
      <c r="J103" s="73"/>
      <c r="K103" s="75"/>
      <c r="L103" s="8"/>
      <c r="M103" s="8"/>
    </row>
    <row r="104" spans="1:13" ht="82.5" customHeight="1" x14ac:dyDescent="0.25">
      <c r="A104" s="68" t="s">
        <v>43</v>
      </c>
      <c r="B104" s="138" t="s">
        <v>122</v>
      </c>
      <c r="C104" s="138"/>
      <c r="D104" s="138"/>
      <c r="E104" s="138"/>
      <c r="F104" s="69" t="s">
        <v>112</v>
      </c>
      <c r="G104" s="70">
        <v>20</v>
      </c>
      <c r="H104" s="71">
        <v>0</v>
      </c>
      <c r="I104" s="72">
        <f t="shared" si="0"/>
        <v>0</v>
      </c>
      <c r="J104" s="73"/>
      <c r="K104" s="75"/>
      <c r="L104" s="8"/>
      <c r="M104" s="8"/>
    </row>
    <row r="105" spans="1:13" ht="123" customHeight="1" x14ac:dyDescent="0.25">
      <c r="A105" s="68" t="s">
        <v>44</v>
      </c>
      <c r="B105" s="138" t="s">
        <v>224</v>
      </c>
      <c r="C105" s="138"/>
      <c r="D105" s="138"/>
      <c r="E105" s="138"/>
      <c r="F105" s="69" t="s">
        <v>112</v>
      </c>
      <c r="G105" s="70">
        <v>70</v>
      </c>
      <c r="H105" s="71">
        <v>0</v>
      </c>
      <c r="I105" s="72">
        <f t="shared" si="0"/>
        <v>0</v>
      </c>
      <c r="J105" s="73"/>
      <c r="K105" s="75"/>
      <c r="L105" s="8"/>
      <c r="M105" s="8"/>
    </row>
    <row r="106" spans="1:13" ht="78.75" customHeight="1" x14ac:dyDescent="0.25">
      <c r="A106" s="68" t="s">
        <v>45</v>
      </c>
      <c r="B106" s="138" t="s">
        <v>123</v>
      </c>
      <c r="C106" s="138"/>
      <c r="D106" s="138"/>
      <c r="E106" s="138"/>
      <c r="F106" s="69" t="s">
        <v>112</v>
      </c>
      <c r="G106" s="70">
        <v>235</v>
      </c>
      <c r="H106" s="71">
        <v>0</v>
      </c>
      <c r="I106" s="72">
        <f t="shared" si="0"/>
        <v>0</v>
      </c>
      <c r="J106" s="73"/>
      <c r="K106" s="75"/>
      <c r="L106" s="8"/>
      <c r="M106" s="8"/>
    </row>
    <row r="107" spans="1:13" ht="69" customHeight="1" x14ac:dyDescent="0.25">
      <c r="A107" s="68" t="s">
        <v>46</v>
      </c>
      <c r="B107" s="138" t="s">
        <v>229</v>
      </c>
      <c r="C107" s="138"/>
      <c r="D107" s="138"/>
      <c r="E107" s="138"/>
      <c r="F107" s="69" t="s">
        <v>112</v>
      </c>
      <c r="G107" s="70">
        <v>30</v>
      </c>
      <c r="H107" s="71">
        <v>0</v>
      </c>
      <c r="I107" s="72">
        <f>G107*H107</f>
        <v>0</v>
      </c>
      <c r="J107" s="73"/>
      <c r="K107" s="75"/>
      <c r="L107" s="8"/>
      <c r="M107" s="8"/>
    </row>
    <row r="108" spans="1:13" ht="69" customHeight="1" x14ac:dyDescent="0.25">
      <c r="A108" s="68" t="s">
        <v>47</v>
      </c>
      <c r="B108" s="138" t="s">
        <v>124</v>
      </c>
      <c r="C108" s="138"/>
      <c r="D108" s="138"/>
      <c r="E108" s="138"/>
      <c r="F108" s="69" t="s">
        <v>112</v>
      </c>
      <c r="G108" s="70">
        <v>210</v>
      </c>
      <c r="H108" s="71">
        <v>0</v>
      </c>
      <c r="I108" s="72">
        <f t="shared" si="0"/>
        <v>0</v>
      </c>
      <c r="J108" s="73"/>
      <c r="K108" s="75"/>
      <c r="L108" s="8"/>
      <c r="M108" s="8"/>
    </row>
    <row r="109" spans="1:13" ht="57" customHeight="1" x14ac:dyDescent="0.25">
      <c r="A109" s="68" t="s">
        <v>48</v>
      </c>
      <c r="B109" s="138" t="s">
        <v>226</v>
      </c>
      <c r="C109" s="138"/>
      <c r="D109" s="138"/>
      <c r="E109" s="138"/>
      <c r="F109" s="69" t="s">
        <v>111</v>
      </c>
      <c r="G109" s="70">
        <v>1150</v>
      </c>
      <c r="H109" s="71">
        <v>0</v>
      </c>
      <c r="I109" s="72">
        <f t="shared" si="0"/>
        <v>0</v>
      </c>
      <c r="J109" s="106"/>
      <c r="K109" s="74"/>
      <c r="L109" s="74"/>
      <c r="M109" s="8"/>
    </row>
    <row r="110" spans="1:13" ht="25.5" customHeight="1" x14ac:dyDescent="0.25">
      <c r="A110" s="68" t="s">
        <v>49</v>
      </c>
      <c r="B110" s="138" t="s">
        <v>125</v>
      </c>
      <c r="C110" s="138"/>
      <c r="D110" s="138"/>
      <c r="E110" s="138"/>
      <c r="F110" s="69" t="s">
        <v>110</v>
      </c>
      <c r="G110" s="70">
        <f>(280*2+2+2)+(22*2*2)</f>
        <v>652</v>
      </c>
      <c r="H110" s="71">
        <v>0</v>
      </c>
      <c r="I110" s="72">
        <f t="shared" si="0"/>
        <v>0</v>
      </c>
      <c r="J110" s="73"/>
      <c r="K110" s="8"/>
      <c r="L110" s="8"/>
      <c r="M110" s="8"/>
    </row>
    <row r="111" spans="1:13" ht="74.25" customHeight="1" x14ac:dyDescent="0.25">
      <c r="A111" s="68" t="s">
        <v>50</v>
      </c>
      <c r="B111" s="138" t="s">
        <v>126</v>
      </c>
      <c r="C111" s="138"/>
      <c r="D111" s="138"/>
      <c r="E111" s="138"/>
      <c r="F111" s="69" t="s">
        <v>111</v>
      </c>
      <c r="G111" s="70">
        <v>1120</v>
      </c>
      <c r="H111" s="71">
        <v>0</v>
      </c>
      <c r="I111" s="72">
        <f t="shared" si="0"/>
        <v>0</v>
      </c>
      <c r="J111" s="73"/>
      <c r="K111" s="8"/>
      <c r="L111" s="1"/>
      <c r="M111" s="108"/>
    </row>
    <row r="112" spans="1:13" ht="76.5" customHeight="1" x14ac:dyDescent="0.25">
      <c r="A112" s="68" t="s">
        <v>254</v>
      </c>
      <c r="B112" s="138" t="s">
        <v>127</v>
      </c>
      <c r="C112" s="138"/>
      <c r="D112" s="138"/>
      <c r="E112" s="138"/>
      <c r="F112" s="69" t="s">
        <v>111</v>
      </c>
      <c r="G112" s="70">
        <v>30</v>
      </c>
      <c r="H112" s="71">
        <v>0</v>
      </c>
      <c r="I112" s="72">
        <f t="shared" si="0"/>
        <v>0</v>
      </c>
      <c r="J112" s="106"/>
      <c r="K112" s="8"/>
      <c r="L112" s="1"/>
      <c r="M112" s="8"/>
    </row>
    <row r="113" spans="1:13" ht="82.5" customHeight="1" x14ac:dyDescent="0.25">
      <c r="A113" s="68" t="s">
        <v>51</v>
      </c>
      <c r="B113" s="138" t="s">
        <v>128</v>
      </c>
      <c r="C113" s="138"/>
      <c r="D113" s="138"/>
      <c r="E113" s="138"/>
      <c r="F113" s="69" t="s">
        <v>111</v>
      </c>
      <c r="G113" s="70">
        <f>30+30</f>
        <v>60</v>
      </c>
      <c r="H113" s="71">
        <v>0</v>
      </c>
      <c r="I113" s="72">
        <f t="shared" si="0"/>
        <v>0</v>
      </c>
      <c r="J113" s="106"/>
      <c r="K113" s="8"/>
      <c r="L113" s="1"/>
      <c r="M113" s="8"/>
    </row>
    <row r="114" spans="1:13" ht="91.5" customHeight="1" x14ac:dyDescent="0.25">
      <c r="A114" s="68" t="s">
        <v>52</v>
      </c>
      <c r="B114" s="138" t="s">
        <v>129</v>
      </c>
      <c r="C114" s="138"/>
      <c r="D114" s="138"/>
      <c r="E114" s="138"/>
      <c r="F114" s="130" t="s">
        <v>110</v>
      </c>
      <c r="G114" s="70">
        <f>10+7+7+4+(2)</f>
        <v>30</v>
      </c>
      <c r="H114" s="71">
        <v>0</v>
      </c>
      <c r="I114" s="72">
        <f t="shared" si="0"/>
        <v>0</v>
      </c>
      <c r="J114" s="73"/>
      <c r="K114" s="8"/>
      <c r="L114" s="8"/>
      <c r="M114" s="8"/>
    </row>
    <row r="115" spans="1:13" ht="30" customHeight="1" x14ac:dyDescent="0.25">
      <c r="A115" s="68" t="s">
        <v>105</v>
      </c>
      <c r="B115" s="138" t="s">
        <v>243</v>
      </c>
      <c r="C115" s="138"/>
      <c r="D115" s="138"/>
      <c r="E115" s="138"/>
      <c r="F115" s="130" t="s">
        <v>1</v>
      </c>
      <c r="G115" s="70">
        <v>25</v>
      </c>
      <c r="H115" s="71">
        <v>0</v>
      </c>
      <c r="I115" s="72">
        <f t="shared" ref="I115:I116" si="2">G115*H115</f>
        <v>0</v>
      </c>
      <c r="J115" s="73"/>
      <c r="K115" s="8"/>
      <c r="L115" s="8"/>
      <c r="M115" s="8"/>
    </row>
    <row r="116" spans="1:13" ht="45" customHeight="1" x14ac:dyDescent="0.25">
      <c r="A116" s="68" t="s">
        <v>53</v>
      </c>
      <c r="B116" s="138" t="s">
        <v>244</v>
      </c>
      <c r="C116" s="138"/>
      <c r="D116" s="138"/>
      <c r="E116" s="138"/>
      <c r="F116" s="130" t="s">
        <v>1</v>
      </c>
      <c r="G116" s="70">
        <v>25</v>
      </c>
      <c r="H116" s="71">
        <v>0</v>
      </c>
      <c r="I116" s="72">
        <f t="shared" si="2"/>
        <v>0</v>
      </c>
      <c r="J116" s="73"/>
      <c r="K116" s="8"/>
      <c r="L116" s="8"/>
      <c r="M116" s="8"/>
    </row>
    <row r="117" spans="1:13" ht="40.5" customHeight="1" x14ac:dyDescent="0.25">
      <c r="A117" s="68" t="s">
        <v>54</v>
      </c>
      <c r="B117" s="138" t="s">
        <v>131</v>
      </c>
      <c r="C117" s="138"/>
      <c r="D117" s="138"/>
      <c r="E117" s="138"/>
      <c r="F117" s="69" t="s">
        <v>2</v>
      </c>
      <c r="G117" s="70">
        <v>2</v>
      </c>
      <c r="H117" s="71">
        <v>0</v>
      </c>
      <c r="I117" s="72">
        <f t="shared" si="0"/>
        <v>0</v>
      </c>
      <c r="J117" s="73"/>
      <c r="K117" s="8"/>
      <c r="L117" s="8"/>
      <c r="M117" s="8"/>
    </row>
    <row r="118" spans="1:13" ht="60.75" customHeight="1" x14ac:dyDescent="0.25">
      <c r="A118" s="68" t="s">
        <v>55</v>
      </c>
      <c r="B118" s="138" t="s">
        <v>132</v>
      </c>
      <c r="C118" s="138"/>
      <c r="D118" s="138"/>
      <c r="E118" s="138"/>
      <c r="F118" s="69" t="s">
        <v>2</v>
      </c>
      <c r="G118" s="70">
        <v>1</v>
      </c>
      <c r="H118" s="71">
        <v>0</v>
      </c>
      <c r="I118" s="72">
        <f t="shared" si="0"/>
        <v>0</v>
      </c>
      <c r="J118" s="73"/>
      <c r="K118" s="8"/>
      <c r="L118" s="8"/>
      <c r="M118" s="8"/>
    </row>
    <row r="119" spans="1:13" ht="68.25" customHeight="1" x14ac:dyDescent="0.25">
      <c r="A119" s="68" t="s">
        <v>56</v>
      </c>
      <c r="B119" s="138" t="s">
        <v>133</v>
      </c>
      <c r="C119" s="138"/>
      <c r="D119" s="138"/>
      <c r="E119" s="138"/>
      <c r="F119" s="69" t="s">
        <v>2</v>
      </c>
      <c r="G119" s="70">
        <v>1</v>
      </c>
      <c r="H119" s="71">
        <v>0</v>
      </c>
      <c r="I119" s="72">
        <f t="shared" si="0"/>
        <v>0</v>
      </c>
      <c r="J119" s="73"/>
      <c r="K119" s="8"/>
      <c r="L119" s="8"/>
      <c r="M119" s="8"/>
    </row>
    <row r="120" spans="1:13" ht="105" customHeight="1" x14ac:dyDescent="0.25">
      <c r="A120" s="68" t="s">
        <v>58</v>
      </c>
      <c r="B120" s="138" t="s">
        <v>134</v>
      </c>
      <c r="C120" s="138"/>
      <c r="D120" s="138"/>
      <c r="E120" s="138"/>
      <c r="F120" s="69" t="s">
        <v>2</v>
      </c>
      <c r="G120" s="70">
        <v>1</v>
      </c>
      <c r="H120" s="71">
        <v>0</v>
      </c>
      <c r="I120" s="72">
        <f t="shared" si="0"/>
        <v>0</v>
      </c>
      <c r="J120" s="73"/>
      <c r="K120" s="8"/>
      <c r="L120" s="8"/>
      <c r="M120" s="8"/>
    </row>
    <row r="121" spans="1:13" ht="54" customHeight="1" x14ac:dyDescent="0.25">
      <c r="A121" s="68" t="s">
        <v>59</v>
      </c>
      <c r="B121" s="138" t="s">
        <v>135</v>
      </c>
      <c r="C121" s="138"/>
      <c r="D121" s="138"/>
      <c r="E121" s="138"/>
      <c r="F121" s="69" t="s">
        <v>2</v>
      </c>
      <c r="G121" s="70">
        <v>29</v>
      </c>
      <c r="H121" s="71">
        <v>0</v>
      </c>
      <c r="I121" s="72">
        <f t="shared" si="0"/>
        <v>0</v>
      </c>
      <c r="J121" s="73"/>
      <c r="K121" s="8"/>
      <c r="L121" s="8"/>
      <c r="M121" s="8"/>
    </row>
    <row r="122" spans="1:13" ht="105.75" customHeight="1" x14ac:dyDescent="0.25">
      <c r="A122" s="68" t="s">
        <v>60</v>
      </c>
      <c r="B122" s="138" t="s">
        <v>130</v>
      </c>
      <c r="C122" s="138"/>
      <c r="D122" s="138"/>
      <c r="E122" s="138"/>
      <c r="F122" s="69" t="s">
        <v>2</v>
      </c>
      <c r="G122" s="70">
        <v>1</v>
      </c>
      <c r="H122" s="71">
        <v>0</v>
      </c>
      <c r="I122" s="72">
        <f t="shared" si="0"/>
        <v>0</v>
      </c>
      <c r="J122" s="73"/>
      <c r="K122" s="8"/>
      <c r="L122" s="8"/>
      <c r="M122" s="8"/>
    </row>
    <row r="123" spans="1:13" ht="78" customHeight="1" x14ac:dyDescent="0.25">
      <c r="A123" s="68" t="s">
        <v>61</v>
      </c>
      <c r="B123" s="138" t="s">
        <v>136</v>
      </c>
      <c r="C123" s="138"/>
      <c r="D123" s="138"/>
      <c r="E123" s="138"/>
      <c r="F123" s="69" t="s">
        <v>110</v>
      </c>
      <c r="G123" s="70">
        <v>10</v>
      </c>
      <c r="H123" s="71">
        <v>0</v>
      </c>
      <c r="I123" s="72">
        <f t="shared" si="0"/>
        <v>0</v>
      </c>
      <c r="J123" s="73"/>
      <c r="K123" s="8"/>
      <c r="L123" s="8"/>
      <c r="M123" s="8"/>
    </row>
    <row r="124" spans="1:13" ht="78" customHeight="1" x14ac:dyDescent="0.25">
      <c r="A124" s="68" t="s">
        <v>62</v>
      </c>
      <c r="B124" s="138" t="s">
        <v>138</v>
      </c>
      <c r="C124" s="138"/>
      <c r="D124" s="138"/>
      <c r="E124" s="138"/>
      <c r="F124" s="69" t="s">
        <v>110</v>
      </c>
      <c r="G124" s="70">
        <v>10</v>
      </c>
      <c r="H124" s="71">
        <v>0</v>
      </c>
      <c r="I124" s="72">
        <f t="shared" si="0"/>
        <v>0</v>
      </c>
      <c r="J124" s="73"/>
      <c r="K124" s="8"/>
      <c r="L124" s="8"/>
      <c r="M124" s="8"/>
    </row>
    <row r="125" spans="1:13" ht="27" customHeight="1" x14ac:dyDescent="0.25">
      <c r="A125" s="68" t="s">
        <v>64</v>
      </c>
      <c r="B125" s="138" t="s">
        <v>137</v>
      </c>
      <c r="C125" s="138"/>
      <c r="D125" s="138"/>
      <c r="E125" s="138"/>
      <c r="F125" s="69" t="s">
        <v>57</v>
      </c>
      <c r="G125" s="70">
        <v>3</v>
      </c>
      <c r="H125" s="71">
        <v>0</v>
      </c>
      <c r="I125" s="72">
        <f t="shared" si="0"/>
        <v>0</v>
      </c>
      <c r="J125" s="73"/>
      <c r="K125" s="8"/>
      <c r="L125" s="8"/>
      <c r="M125" s="8"/>
    </row>
    <row r="126" spans="1:13" ht="54" customHeight="1" x14ac:dyDescent="0.25">
      <c r="A126" s="68" t="s">
        <v>65</v>
      </c>
      <c r="B126" s="138" t="s">
        <v>139</v>
      </c>
      <c r="C126" s="138"/>
      <c r="D126" s="138"/>
      <c r="E126" s="138"/>
      <c r="F126" s="69" t="s">
        <v>2</v>
      </c>
      <c r="G126" s="70">
        <v>9</v>
      </c>
      <c r="H126" s="71">
        <v>0</v>
      </c>
      <c r="I126" s="72">
        <f t="shared" si="0"/>
        <v>0</v>
      </c>
      <c r="J126" s="73"/>
      <c r="K126" s="8"/>
      <c r="L126" s="8"/>
      <c r="M126" s="8"/>
    </row>
    <row r="127" spans="1:13" ht="67.5" customHeight="1" x14ac:dyDescent="0.25">
      <c r="A127" s="68" t="s">
        <v>66</v>
      </c>
      <c r="B127" s="138" t="s">
        <v>140</v>
      </c>
      <c r="C127" s="138"/>
      <c r="D127" s="138"/>
      <c r="E127" s="138"/>
      <c r="F127" s="69" t="s">
        <v>2</v>
      </c>
      <c r="G127" s="70">
        <v>25</v>
      </c>
      <c r="H127" s="71">
        <v>0</v>
      </c>
      <c r="I127" s="72">
        <f t="shared" si="0"/>
        <v>0</v>
      </c>
      <c r="J127" s="73"/>
      <c r="K127" s="8"/>
      <c r="L127" s="8"/>
      <c r="M127" s="8"/>
    </row>
    <row r="128" spans="1:13" ht="78" customHeight="1" x14ac:dyDescent="0.25">
      <c r="A128" s="68" t="s">
        <v>67</v>
      </c>
      <c r="B128" s="138" t="s">
        <v>141</v>
      </c>
      <c r="C128" s="138"/>
      <c r="D128" s="138"/>
      <c r="E128" s="138"/>
      <c r="F128" s="69" t="s">
        <v>2</v>
      </c>
      <c r="G128" s="70">
        <v>2</v>
      </c>
      <c r="H128" s="71">
        <v>0</v>
      </c>
      <c r="I128" s="72">
        <f t="shared" si="0"/>
        <v>0</v>
      </c>
      <c r="J128" s="73"/>
      <c r="K128" s="8"/>
      <c r="L128" s="74"/>
      <c r="M128" s="8"/>
    </row>
    <row r="129" spans="1:24" ht="75" customHeight="1" x14ac:dyDescent="0.25">
      <c r="A129" s="68" t="s">
        <v>68</v>
      </c>
      <c r="B129" s="138" t="s">
        <v>142</v>
      </c>
      <c r="C129" s="138"/>
      <c r="D129" s="138"/>
      <c r="E129" s="138"/>
      <c r="F129" s="69" t="s">
        <v>2</v>
      </c>
      <c r="G129" s="70">
        <v>3</v>
      </c>
      <c r="H129" s="71">
        <v>0</v>
      </c>
      <c r="I129" s="72">
        <f t="shared" si="0"/>
        <v>0</v>
      </c>
      <c r="J129" s="73"/>
      <c r="K129" s="8"/>
      <c r="L129" s="8"/>
      <c r="M129" s="8"/>
    </row>
    <row r="130" spans="1:24" ht="78" customHeight="1" x14ac:dyDescent="0.25">
      <c r="A130" s="68" t="s">
        <v>69</v>
      </c>
      <c r="B130" s="138" t="s">
        <v>143</v>
      </c>
      <c r="C130" s="138"/>
      <c r="D130" s="138"/>
      <c r="E130" s="138"/>
      <c r="F130" s="69" t="s">
        <v>2</v>
      </c>
      <c r="G130" s="70">
        <v>10</v>
      </c>
      <c r="H130" s="71">
        <v>0</v>
      </c>
      <c r="I130" s="72">
        <f t="shared" si="0"/>
        <v>0</v>
      </c>
      <c r="J130" s="73"/>
      <c r="K130" s="8"/>
      <c r="L130" s="8"/>
      <c r="M130" s="8"/>
    </row>
    <row r="131" spans="1:24" ht="25.5" x14ac:dyDescent="0.25">
      <c r="A131" s="10" t="s">
        <v>20</v>
      </c>
      <c r="B131" s="156" t="s">
        <v>21</v>
      </c>
      <c r="C131" s="156"/>
      <c r="D131" s="156"/>
      <c r="E131" s="156"/>
      <c r="F131" s="11" t="s">
        <v>22</v>
      </c>
      <c r="G131" s="12" t="s">
        <v>23</v>
      </c>
      <c r="H131" s="12" t="s">
        <v>24</v>
      </c>
      <c r="I131" s="13" t="s">
        <v>25</v>
      </c>
      <c r="J131" s="15"/>
      <c r="K131" s="8"/>
      <c r="L131" s="8"/>
      <c r="M131" s="8"/>
      <c r="N131" s="8"/>
    </row>
    <row r="132" spans="1:24" ht="27" customHeight="1" x14ac:dyDescent="0.25">
      <c r="A132" s="68" t="s">
        <v>70</v>
      </c>
      <c r="B132" s="138" t="s">
        <v>114</v>
      </c>
      <c r="C132" s="138"/>
      <c r="D132" s="138"/>
      <c r="E132" s="138"/>
      <c r="F132" s="69" t="s">
        <v>2</v>
      </c>
      <c r="G132" s="70">
        <v>22</v>
      </c>
      <c r="H132" s="71">
        <v>0</v>
      </c>
      <c r="I132" s="72">
        <f>G132*H132</f>
        <v>0</v>
      </c>
      <c r="J132" s="73"/>
      <c r="K132" s="8"/>
      <c r="L132" s="8"/>
      <c r="M132" s="8"/>
    </row>
    <row r="133" spans="1:24" ht="160.5" customHeight="1" x14ac:dyDescent="0.25">
      <c r="A133" s="68" t="s">
        <v>71</v>
      </c>
      <c r="B133" s="138" t="s">
        <v>167</v>
      </c>
      <c r="C133" s="138"/>
      <c r="D133" s="138"/>
      <c r="E133" s="138"/>
      <c r="F133" s="69" t="s">
        <v>110</v>
      </c>
      <c r="G133" s="70">
        <v>182</v>
      </c>
      <c r="H133" s="71">
        <v>0</v>
      </c>
      <c r="I133" s="72">
        <f t="shared" ref="I133:I146" si="3">G133*H133</f>
        <v>0</v>
      </c>
      <c r="J133" s="73"/>
      <c r="K133" s="8"/>
      <c r="L133" s="8"/>
      <c r="M133" s="8"/>
    </row>
    <row r="134" spans="1:24" ht="168.75" customHeight="1" x14ac:dyDescent="0.25">
      <c r="A134" s="68" t="s">
        <v>106</v>
      </c>
      <c r="B134" s="138" t="s">
        <v>168</v>
      </c>
      <c r="C134" s="138"/>
      <c r="D134" s="138"/>
      <c r="E134" s="138"/>
      <c r="F134" s="69" t="s">
        <v>110</v>
      </c>
      <c r="G134" s="70">
        <v>20</v>
      </c>
      <c r="H134" s="71">
        <v>0</v>
      </c>
      <c r="I134" s="72">
        <f t="shared" si="3"/>
        <v>0</v>
      </c>
      <c r="J134" s="73"/>
      <c r="K134" s="8"/>
      <c r="L134" s="8"/>
      <c r="M134" s="8"/>
    </row>
    <row r="135" spans="1:24" ht="163.5" customHeight="1" x14ac:dyDescent="0.25">
      <c r="A135" s="68" t="s">
        <v>72</v>
      </c>
      <c r="B135" s="138" t="s">
        <v>166</v>
      </c>
      <c r="C135" s="138"/>
      <c r="D135" s="138"/>
      <c r="E135" s="138"/>
      <c r="F135" s="69" t="s">
        <v>110</v>
      </c>
      <c r="G135" s="70">
        <v>24</v>
      </c>
      <c r="H135" s="71">
        <v>0</v>
      </c>
      <c r="I135" s="72">
        <f t="shared" si="3"/>
        <v>0</v>
      </c>
      <c r="J135" s="73"/>
      <c r="K135" s="8"/>
      <c r="L135" s="8"/>
      <c r="M135" s="8"/>
      <c r="O135" s="86"/>
      <c r="P135" s="86"/>
      <c r="Q135" s="86"/>
      <c r="R135" s="86"/>
    </row>
    <row r="136" spans="1:24" ht="246" customHeight="1" x14ac:dyDescent="0.25">
      <c r="A136" s="68" t="s">
        <v>73</v>
      </c>
      <c r="B136" s="138" t="s">
        <v>169</v>
      </c>
      <c r="C136" s="138"/>
      <c r="D136" s="138"/>
      <c r="E136" s="138"/>
      <c r="F136" s="69" t="s">
        <v>110</v>
      </c>
      <c r="G136" s="70">
        <v>263</v>
      </c>
      <c r="H136" s="71">
        <v>0</v>
      </c>
      <c r="I136" s="72">
        <f t="shared" si="3"/>
        <v>0</v>
      </c>
      <c r="J136" s="73"/>
      <c r="K136" s="8"/>
      <c r="L136" s="8"/>
      <c r="M136" s="8"/>
      <c r="N136" s="86"/>
      <c r="O136" s="86"/>
      <c r="P136" s="86"/>
      <c r="Q136" s="86"/>
    </row>
    <row r="137" spans="1:24" ht="198.75" customHeight="1" x14ac:dyDescent="0.25">
      <c r="A137" s="68" t="s">
        <v>74</v>
      </c>
      <c r="B137" s="138" t="s">
        <v>170</v>
      </c>
      <c r="C137" s="138"/>
      <c r="D137" s="138"/>
      <c r="E137" s="138"/>
      <c r="F137" s="69" t="s">
        <v>110</v>
      </c>
      <c r="G137" s="70">
        <v>41</v>
      </c>
      <c r="H137" s="71">
        <v>0</v>
      </c>
      <c r="I137" s="72">
        <f t="shared" si="3"/>
        <v>0</v>
      </c>
      <c r="J137" s="73"/>
      <c r="K137" s="8"/>
      <c r="L137" s="8"/>
      <c r="M137" s="8"/>
      <c r="O137" s="104"/>
      <c r="P137" s="102"/>
      <c r="Q137" s="102"/>
      <c r="R137" s="102"/>
      <c r="S137" s="102"/>
      <c r="T137" s="102"/>
      <c r="U137" s="102"/>
      <c r="V137" s="102"/>
      <c r="W137" s="102"/>
      <c r="X137" s="102"/>
    </row>
    <row r="138" spans="1:24" ht="44.25" customHeight="1" x14ac:dyDescent="0.25">
      <c r="A138" s="68" t="s">
        <v>75</v>
      </c>
      <c r="B138" s="138" t="s">
        <v>145</v>
      </c>
      <c r="C138" s="138"/>
      <c r="D138" s="138"/>
      <c r="E138" s="138"/>
      <c r="F138" s="69" t="s">
        <v>2</v>
      </c>
      <c r="G138" s="70">
        <v>10</v>
      </c>
      <c r="H138" s="71">
        <v>0</v>
      </c>
      <c r="I138" s="72">
        <f t="shared" si="3"/>
        <v>0</v>
      </c>
      <c r="J138" s="73"/>
      <c r="K138" s="8"/>
      <c r="L138" s="8"/>
      <c r="M138" s="8"/>
    </row>
    <row r="139" spans="1:24" ht="52.5" customHeight="1" x14ac:dyDescent="0.25">
      <c r="A139" s="68" t="s">
        <v>76</v>
      </c>
      <c r="B139" s="138" t="s">
        <v>144</v>
      </c>
      <c r="C139" s="138"/>
      <c r="D139" s="138"/>
      <c r="E139" s="138"/>
      <c r="F139" s="69" t="s">
        <v>110</v>
      </c>
      <c r="G139" s="70">
        <v>20</v>
      </c>
      <c r="H139" s="71">
        <v>0</v>
      </c>
      <c r="I139" s="72">
        <f t="shared" si="3"/>
        <v>0</v>
      </c>
      <c r="J139" s="73"/>
      <c r="K139" s="8"/>
      <c r="L139" s="8"/>
      <c r="M139" s="8"/>
    </row>
    <row r="140" spans="1:24" ht="57" customHeight="1" x14ac:dyDescent="0.25">
      <c r="A140" s="68" t="s">
        <v>77</v>
      </c>
      <c r="B140" s="138" t="s">
        <v>146</v>
      </c>
      <c r="C140" s="138"/>
      <c r="D140" s="138"/>
      <c r="E140" s="138"/>
      <c r="F140" s="69" t="s">
        <v>111</v>
      </c>
      <c r="G140" s="70">
        <v>30</v>
      </c>
      <c r="H140" s="71">
        <v>0</v>
      </c>
      <c r="I140" s="72">
        <f t="shared" si="3"/>
        <v>0</v>
      </c>
      <c r="J140" s="73"/>
      <c r="K140" s="8"/>
      <c r="L140" s="8"/>
      <c r="M140" s="8"/>
    </row>
    <row r="141" spans="1:24" ht="54.75" customHeight="1" x14ac:dyDescent="0.25">
      <c r="A141" s="68" t="s">
        <v>78</v>
      </c>
      <c r="B141" s="138" t="s">
        <v>147</v>
      </c>
      <c r="C141" s="138"/>
      <c r="D141" s="138"/>
      <c r="E141" s="138"/>
      <c r="F141" s="69" t="s">
        <v>111</v>
      </c>
      <c r="G141" s="70">
        <v>30</v>
      </c>
      <c r="H141" s="71">
        <v>0</v>
      </c>
      <c r="I141" s="72">
        <f t="shared" si="3"/>
        <v>0</v>
      </c>
      <c r="J141" s="73"/>
      <c r="K141" s="8"/>
      <c r="L141" s="8"/>
      <c r="M141" s="8"/>
    </row>
    <row r="142" spans="1:24" ht="54" customHeight="1" x14ac:dyDescent="0.25">
      <c r="A142" s="68" t="s">
        <v>172</v>
      </c>
      <c r="B142" s="138" t="s">
        <v>148</v>
      </c>
      <c r="C142" s="138"/>
      <c r="D142" s="138"/>
      <c r="E142" s="138"/>
      <c r="F142" s="69" t="s">
        <v>2</v>
      </c>
      <c r="G142" s="70">
        <v>13</v>
      </c>
      <c r="H142" s="71">
        <v>0</v>
      </c>
      <c r="I142" s="72">
        <f t="shared" si="3"/>
        <v>0</v>
      </c>
      <c r="J142" s="73"/>
      <c r="K142" s="8"/>
      <c r="L142" s="8"/>
      <c r="M142" s="8"/>
    </row>
    <row r="143" spans="1:24" ht="91.5" customHeight="1" x14ac:dyDescent="0.25">
      <c r="A143" s="68" t="s">
        <v>173</v>
      </c>
      <c r="B143" s="138" t="s">
        <v>149</v>
      </c>
      <c r="C143" s="138"/>
      <c r="D143" s="138"/>
      <c r="E143" s="138"/>
      <c r="F143" s="69" t="s">
        <v>110</v>
      </c>
      <c r="G143" s="70">
        <v>4</v>
      </c>
      <c r="H143" s="71">
        <v>0</v>
      </c>
      <c r="I143" s="72">
        <f t="shared" si="3"/>
        <v>0</v>
      </c>
      <c r="J143" s="73"/>
      <c r="K143" s="8"/>
      <c r="L143" s="8"/>
      <c r="M143" s="8"/>
      <c r="N143" s="19"/>
      <c r="O143" s="19"/>
      <c r="P143" s="19"/>
      <c r="Q143" s="19"/>
      <c r="R143" s="19"/>
      <c r="S143" s="19"/>
      <c r="T143" s="19"/>
      <c r="U143" s="19"/>
      <c r="V143" s="19"/>
      <c r="W143" s="19"/>
      <c r="X143" s="19"/>
    </row>
    <row r="144" spans="1:24" ht="91.5" customHeight="1" x14ac:dyDescent="0.25">
      <c r="A144" s="68" t="s">
        <v>174</v>
      </c>
      <c r="B144" s="138" t="s">
        <v>150</v>
      </c>
      <c r="C144" s="138"/>
      <c r="D144" s="138"/>
      <c r="E144" s="138"/>
      <c r="F144" s="69" t="s">
        <v>110</v>
      </c>
      <c r="G144" s="70">
        <v>10</v>
      </c>
      <c r="H144" s="71">
        <v>0</v>
      </c>
      <c r="I144" s="72">
        <f t="shared" si="3"/>
        <v>0</v>
      </c>
      <c r="J144" s="73"/>
      <c r="K144" s="8"/>
      <c r="L144" s="8"/>
      <c r="M144" s="8"/>
    </row>
    <row r="145" spans="1:19" ht="66" customHeight="1" x14ac:dyDescent="0.25">
      <c r="A145" s="68" t="s">
        <v>228</v>
      </c>
      <c r="B145" s="138" t="s">
        <v>151</v>
      </c>
      <c r="C145" s="138"/>
      <c r="D145" s="138"/>
      <c r="E145" s="138"/>
      <c r="F145" s="69" t="s">
        <v>110</v>
      </c>
      <c r="G145" s="70">
        <v>11</v>
      </c>
      <c r="H145" s="71">
        <v>0</v>
      </c>
      <c r="I145" s="72">
        <f t="shared" si="3"/>
        <v>0</v>
      </c>
      <c r="J145" s="73"/>
      <c r="K145" s="8"/>
      <c r="L145" s="8"/>
      <c r="M145" s="8"/>
    </row>
    <row r="146" spans="1:19" ht="93" customHeight="1" x14ac:dyDescent="0.25">
      <c r="A146" s="68" t="s">
        <v>259</v>
      </c>
      <c r="B146" s="138" t="s">
        <v>152</v>
      </c>
      <c r="C146" s="138"/>
      <c r="D146" s="138"/>
      <c r="E146" s="138"/>
      <c r="F146" s="69" t="s">
        <v>110</v>
      </c>
      <c r="G146" s="70">
        <v>530</v>
      </c>
      <c r="H146" s="71">
        <v>0</v>
      </c>
      <c r="I146" s="72">
        <f t="shared" si="3"/>
        <v>0</v>
      </c>
      <c r="J146" s="73"/>
      <c r="K146" s="8"/>
      <c r="L146" s="8"/>
      <c r="M146" s="8"/>
      <c r="N146" s="102"/>
      <c r="O146" s="102"/>
      <c r="P146" s="86"/>
      <c r="Q146" s="86"/>
      <c r="R146" s="86"/>
      <c r="S146" s="86"/>
    </row>
    <row r="147" spans="1:19" ht="54" customHeight="1" x14ac:dyDescent="0.25">
      <c r="A147" s="68" t="s">
        <v>260</v>
      </c>
      <c r="B147" s="138" t="s">
        <v>113</v>
      </c>
      <c r="C147" s="138"/>
      <c r="D147" s="138"/>
      <c r="E147" s="138"/>
      <c r="F147" s="69"/>
      <c r="G147" s="70"/>
      <c r="H147" s="71"/>
      <c r="I147" s="72">
        <f>SUM(I87:I146)*0.2</f>
        <v>0</v>
      </c>
      <c r="J147" s="73"/>
      <c r="K147" s="8"/>
      <c r="L147" s="8"/>
      <c r="M147" s="8"/>
      <c r="N147" s="86"/>
      <c r="O147" s="86"/>
      <c r="P147" s="86"/>
      <c r="Q147" s="86"/>
      <c r="R147" s="102"/>
      <c r="S147" s="102"/>
    </row>
    <row r="148" spans="1:19" x14ac:dyDescent="0.25">
      <c r="A148" s="76"/>
      <c r="B148" s="151" t="s">
        <v>262</v>
      </c>
      <c r="C148" s="151"/>
      <c r="D148" s="151"/>
      <c r="E148" s="151"/>
      <c r="F148" s="134"/>
      <c r="G148" s="135"/>
      <c r="H148" s="133" t="s">
        <v>63</v>
      </c>
      <c r="I148" s="133">
        <f>SUM(I87:I147)</f>
        <v>0</v>
      </c>
      <c r="J148" s="77"/>
      <c r="K148" s="8"/>
      <c r="L148" s="8"/>
      <c r="M148" s="8"/>
    </row>
    <row r="149" spans="1:19" x14ac:dyDescent="0.25">
      <c r="A149" s="80"/>
      <c r="B149" s="33"/>
      <c r="C149" s="33"/>
      <c r="D149" s="33"/>
      <c r="E149" s="34"/>
      <c r="F149" s="35"/>
      <c r="G149" s="60"/>
      <c r="H149" s="36"/>
      <c r="I149" s="8"/>
      <c r="J149" s="8"/>
      <c r="K149" s="8"/>
      <c r="L149" s="8"/>
      <c r="M149" s="8"/>
    </row>
    <row r="150" spans="1:19" x14ac:dyDescent="0.25">
      <c r="A150" s="81"/>
      <c r="B150" s="49"/>
      <c r="C150" s="49"/>
      <c r="D150" s="49"/>
      <c r="E150" s="52"/>
      <c r="F150" s="53"/>
      <c r="G150" s="55"/>
      <c r="H150" s="55"/>
      <c r="I150" s="8"/>
      <c r="J150" s="8"/>
      <c r="K150" s="8"/>
      <c r="L150" s="8"/>
      <c r="M150" s="8"/>
    </row>
    <row r="151" spans="1:19" x14ac:dyDescent="0.25">
      <c r="A151" s="141" t="s">
        <v>79</v>
      </c>
      <c r="B151" s="141"/>
      <c r="C151" s="141"/>
      <c r="D151" s="141"/>
      <c r="E151" s="141"/>
      <c r="F151" s="141"/>
      <c r="G151" s="141"/>
      <c r="H151" s="141"/>
      <c r="I151" s="141"/>
      <c r="J151" s="61"/>
      <c r="K151" s="8"/>
      <c r="L151" s="8"/>
      <c r="M151" s="8"/>
      <c r="N151" s="8"/>
    </row>
    <row r="152" spans="1:19" x14ac:dyDescent="0.25">
      <c r="A152" s="56"/>
      <c r="B152" s="81"/>
      <c r="C152" s="81"/>
      <c r="D152" s="81"/>
      <c r="E152" s="49"/>
      <c r="F152" s="52"/>
      <c r="G152" s="53"/>
      <c r="H152" s="55"/>
      <c r="I152" s="55"/>
      <c r="J152" s="55"/>
      <c r="K152" s="8"/>
      <c r="L152" s="8"/>
      <c r="M152" s="8"/>
      <c r="N152" s="8"/>
    </row>
    <row r="153" spans="1:19" ht="25.5" x14ac:dyDescent="0.25">
      <c r="A153" s="10" t="s">
        <v>20</v>
      </c>
      <c r="B153" s="156" t="s">
        <v>21</v>
      </c>
      <c r="C153" s="156"/>
      <c r="D153" s="156"/>
      <c r="E153" s="156"/>
      <c r="F153" s="11" t="s">
        <v>22</v>
      </c>
      <c r="G153" s="12" t="s">
        <v>23</v>
      </c>
      <c r="H153" s="13" t="s">
        <v>24</v>
      </c>
      <c r="I153" s="13" t="s">
        <v>25</v>
      </c>
      <c r="J153" s="15"/>
      <c r="K153" s="8"/>
      <c r="L153" s="8"/>
      <c r="M153" s="8"/>
      <c r="N153" s="8"/>
    </row>
    <row r="154" spans="1:19" ht="39" customHeight="1" x14ac:dyDescent="0.25">
      <c r="A154" s="68" t="s">
        <v>80</v>
      </c>
      <c r="B154" s="138" t="s">
        <v>158</v>
      </c>
      <c r="C154" s="138"/>
      <c r="D154" s="138"/>
      <c r="E154" s="138"/>
      <c r="F154" s="69" t="s">
        <v>110</v>
      </c>
      <c r="G154" s="70">
        <v>280</v>
      </c>
      <c r="H154" s="71">
        <v>0</v>
      </c>
      <c r="I154" s="72">
        <f t="shared" ref="I154:I167" si="4">G154*H154</f>
        <v>0</v>
      </c>
      <c r="J154" s="73"/>
      <c r="K154" s="74"/>
      <c r="L154" s="8"/>
      <c r="M154" s="8"/>
    </row>
    <row r="155" spans="1:19" ht="117.75" customHeight="1" x14ac:dyDescent="0.25">
      <c r="A155" s="68" t="s">
        <v>81</v>
      </c>
      <c r="B155" s="138" t="s">
        <v>153</v>
      </c>
      <c r="C155" s="138"/>
      <c r="D155" s="138"/>
      <c r="E155" s="138"/>
      <c r="F155" s="69" t="s">
        <v>2</v>
      </c>
      <c r="G155" s="70">
        <v>4</v>
      </c>
      <c r="H155" s="71">
        <v>0</v>
      </c>
      <c r="I155" s="72">
        <f t="shared" si="4"/>
        <v>0</v>
      </c>
      <c r="J155" s="73"/>
      <c r="K155" s="74"/>
      <c r="L155" s="8"/>
      <c r="M155" s="8"/>
    </row>
    <row r="156" spans="1:19" ht="42.75" customHeight="1" x14ac:dyDescent="0.25">
      <c r="A156" s="68" t="s">
        <v>82</v>
      </c>
      <c r="B156" s="138" t="s">
        <v>231</v>
      </c>
      <c r="C156" s="138"/>
      <c r="D156" s="138"/>
      <c r="E156" s="138"/>
      <c r="F156" s="69" t="s">
        <v>2</v>
      </c>
      <c r="G156" s="70">
        <v>2</v>
      </c>
      <c r="H156" s="71">
        <v>0</v>
      </c>
      <c r="I156" s="72">
        <f t="shared" ref="I156" si="5">G156*H156</f>
        <v>0</v>
      </c>
      <c r="J156" s="73"/>
      <c r="K156" s="74"/>
      <c r="L156" s="8"/>
      <c r="M156" s="8"/>
    </row>
    <row r="157" spans="1:19" ht="40.5" customHeight="1" x14ac:dyDescent="0.25">
      <c r="A157" s="68" t="s">
        <v>83</v>
      </c>
      <c r="B157" s="138" t="s">
        <v>154</v>
      </c>
      <c r="C157" s="138"/>
      <c r="D157" s="138"/>
      <c r="E157" s="138"/>
      <c r="F157" s="69" t="s">
        <v>2</v>
      </c>
      <c r="G157" s="70">
        <v>32</v>
      </c>
      <c r="H157" s="71">
        <v>0</v>
      </c>
      <c r="I157" s="72">
        <f t="shared" si="4"/>
        <v>0</v>
      </c>
      <c r="J157" s="73"/>
      <c r="K157" s="8"/>
      <c r="L157" s="8"/>
      <c r="M157" s="8"/>
    </row>
    <row r="158" spans="1:19" ht="40.5" customHeight="1" x14ac:dyDescent="0.25">
      <c r="A158" s="68" t="s">
        <v>84</v>
      </c>
      <c r="B158" s="138" t="s">
        <v>232</v>
      </c>
      <c r="C158" s="138"/>
      <c r="D158" s="138"/>
      <c r="E158" s="138"/>
      <c r="F158" s="69" t="s">
        <v>2</v>
      </c>
      <c r="G158" s="70">
        <v>2</v>
      </c>
      <c r="H158" s="71">
        <v>0</v>
      </c>
      <c r="I158" s="72">
        <f t="shared" ref="I158" si="6">G158*H158</f>
        <v>0</v>
      </c>
      <c r="J158" s="73"/>
      <c r="K158" s="8"/>
      <c r="L158" s="8"/>
      <c r="M158" s="8"/>
    </row>
    <row r="159" spans="1:19" ht="40.5" customHeight="1" x14ac:dyDescent="0.25">
      <c r="A159" s="68" t="s">
        <v>85</v>
      </c>
      <c r="B159" s="138" t="s">
        <v>155</v>
      </c>
      <c r="C159" s="138"/>
      <c r="D159" s="138"/>
      <c r="E159" s="138"/>
      <c r="F159" s="69" t="s">
        <v>2</v>
      </c>
      <c r="G159" s="70">
        <v>1</v>
      </c>
      <c r="H159" s="71">
        <v>0</v>
      </c>
      <c r="I159" s="72">
        <f t="shared" si="4"/>
        <v>0</v>
      </c>
      <c r="J159" s="73"/>
      <c r="K159" s="74"/>
      <c r="L159" s="8"/>
      <c r="M159" s="8"/>
    </row>
    <row r="160" spans="1:19" ht="40.5" customHeight="1" x14ac:dyDescent="0.25">
      <c r="A160" s="68" t="s">
        <v>255</v>
      </c>
      <c r="B160" s="138" t="s">
        <v>156</v>
      </c>
      <c r="C160" s="138"/>
      <c r="D160" s="138"/>
      <c r="E160" s="138"/>
      <c r="F160" s="69" t="s">
        <v>2</v>
      </c>
      <c r="G160" s="70">
        <v>2</v>
      </c>
      <c r="H160" s="71">
        <v>0</v>
      </c>
      <c r="I160" s="72">
        <f t="shared" si="4"/>
        <v>0</v>
      </c>
      <c r="J160" s="73"/>
      <c r="K160" s="74"/>
      <c r="L160" s="8"/>
      <c r="M160" s="8"/>
    </row>
    <row r="161" spans="1:14" ht="79.5" customHeight="1" x14ac:dyDescent="0.25">
      <c r="A161" s="68" t="s">
        <v>86</v>
      </c>
      <c r="B161" s="138" t="s">
        <v>157</v>
      </c>
      <c r="C161" s="138"/>
      <c r="D161" s="138"/>
      <c r="E161" s="138"/>
      <c r="F161" s="69" t="s">
        <v>2</v>
      </c>
      <c r="G161" s="70">
        <v>2</v>
      </c>
      <c r="H161" s="71">
        <v>0</v>
      </c>
      <c r="I161" s="72">
        <f t="shared" si="4"/>
        <v>0</v>
      </c>
      <c r="J161" s="73"/>
      <c r="K161" s="74"/>
      <c r="L161" s="8"/>
      <c r="M161" s="8"/>
    </row>
    <row r="162" spans="1:14" ht="40.5" customHeight="1" x14ac:dyDescent="0.25">
      <c r="A162" s="68" t="s">
        <v>87</v>
      </c>
      <c r="B162" s="138" t="s">
        <v>159</v>
      </c>
      <c r="C162" s="138"/>
      <c r="D162" s="138"/>
      <c r="E162" s="138"/>
      <c r="F162" s="69" t="s">
        <v>2</v>
      </c>
      <c r="G162" s="70">
        <v>1</v>
      </c>
      <c r="H162" s="71">
        <v>0</v>
      </c>
      <c r="I162" s="72">
        <f t="shared" si="4"/>
        <v>0</v>
      </c>
      <c r="J162" s="73"/>
      <c r="K162" s="74"/>
      <c r="L162" s="8"/>
      <c r="M162" s="8"/>
    </row>
    <row r="163" spans="1:14" ht="46.5" customHeight="1" x14ac:dyDescent="0.25">
      <c r="A163" s="68" t="s">
        <v>88</v>
      </c>
      <c r="B163" s="138" t="s">
        <v>160</v>
      </c>
      <c r="C163" s="138"/>
      <c r="D163" s="138"/>
      <c r="E163" s="138"/>
      <c r="F163" s="69" t="s">
        <v>2</v>
      </c>
      <c r="G163" s="70">
        <v>11</v>
      </c>
      <c r="H163" s="71">
        <v>0</v>
      </c>
      <c r="I163" s="72">
        <f t="shared" si="4"/>
        <v>0</v>
      </c>
      <c r="J163" s="73"/>
      <c r="K163" s="8"/>
      <c r="L163" s="8"/>
      <c r="M163" s="8"/>
    </row>
    <row r="164" spans="1:14" ht="51" customHeight="1" x14ac:dyDescent="0.25">
      <c r="A164" s="68" t="s">
        <v>89</v>
      </c>
      <c r="B164" s="138" t="s">
        <v>161</v>
      </c>
      <c r="C164" s="138"/>
      <c r="D164" s="138"/>
      <c r="E164" s="138"/>
      <c r="F164" s="69" t="s">
        <v>110</v>
      </c>
      <c r="G164" s="70">
        <v>280</v>
      </c>
      <c r="H164" s="71">
        <v>0</v>
      </c>
      <c r="I164" s="72">
        <f t="shared" si="4"/>
        <v>0</v>
      </c>
      <c r="J164" s="73"/>
      <c r="K164" s="74"/>
      <c r="L164" s="8"/>
      <c r="M164" s="8"/>
    </row>
    <row r="165" spans="1:14" ht="71.25" customHeight="1" x14ac:dyDescent="0.25">
      <c r="A165" s="68" t="s">
        <v>90</v>
      </c>
      <c r="B165" s="138" t="s">
        <v>162</v>
      </c>
      <c r="C165" s="138"/>
      <c r="D165" s="138"/>
      <c r="E165" s="138"/>
      <c r="F165" s="69" t="s">
        <v>110</v>
      </c>
      <c r="G165" s="70">
        <v>280</v>
      </c>
      <c r="H165" s="71">
        <v>0</v>
      </c>
      <c r="I165" s="72">
        <f t="shared" si="4"/>
        <v>0</v>
      </c>
      <c r="J165" s="73"/>
      <c r="K165" s="74"/>
      <c r="L165" s="8"/>
      <c r="M165" s="8"/>
    </row>
    <row r="166" spans="1:14" ht="40.5" customHeight="1" x14ac:dyDescent="0.25">
      <c r="A166" s="68" t="s">
        <v>91</v>
      </c>
      <c r="B166" s="138" t="s">
        <v>163</v>
      </c>
      <c r="C166" s="138"/>
      <c r="D166" s="138"/>
      <c r="E166" s="138"/>
      <c r="F166" s="69" t="s">
        <v>110</v>
      </c>
      <c r="G166" s="70">
        <v>280</v>
      </c>
      <c r="H166" s="71">
        <v>0</v>
      </c>
      <c r="I166" s="72">
        <f t="shared" si="4"/>
        <v>0</v>
      </c>
      <c r="J166" s="73"/>
      <c r="K166" s="74"/>
      <c r="L166" s="8"/>
      <c r="M166" s="8"/>
    </row>
    <row r="167" spans="1:14" ht="40.5" customHeight="1" x14ac:dyDescent="0.25">
      <c r="A167" s="68" t="s">
        <v>92</v>
      </c>
      <c r="B167" s="138" t="s">
        <v>164</v>
      </c>
      <c r="C167" s="138"/>
      <c r="D167" s="138"/>
      <c r="E167" s="138"/>
      <c r="F167" s="69" t="s">
        <v>2</v>
      </c>
      <c r="G167" s="70">
        <v>25</v>
      </c>
      <c r="H167" s="71">
        <v>0</v>
      </c>
      <c r="I167" s="72">
        <f t="shared" si="4"/>
        <v>0</v>
      </c>
      <c r="J167" s="73"/>
      <c r="K167" s="8"/>
      <c r="L167" s="8"/>
      <c r="M167" s="8"/>
    </row>
    <row r="168" spans="1:14" ht="25.5" x14ac:dyDescent="0.25">
      <c r="A168" s="10" t="s">
        <v>20</v>
      </c>
      <c r="B168" s="156" t="s">
        <v>21</v>
      </c>
      <c r="C168" s="156"/>
      <c r="D168" s="156"/>
      <c r="E168" s="156"/>
      <c r="F168" s="11" t="s">
        <v>22</v>
      </c>
      <c r="G168" s="12" t="s">
        <v>23</v>
      </c>
      <c r="H168" s="12" t="s">
        <v>24</v>
      </c>
      <c r="I168" s="13" t="s">
        <v>25</v>
      </c>
      <c r="J168" s="15"/>
      <c r="K168" s="8"/>
      <c r="L168" s="8"/>
      <c r="M168" s="8"/>
      <c r="N168" s="8"/>
    </row>
    <row r="169" spans="1:14" ht="82.5" customHeight="1" x14ac:dyDescent="0.25">
      <c r="A169" s="68" t="s">
        <v>107</v>
      </c>
      <c r="B169" s="138" t="s">
        <v>177</v>
      </c>
      <c r="C169" s="138"/>
      <c r="D169" s="138"/>
      <c r="E169" s="138"/>
      <c r="F169" s="69" t="s">
        <v>110</v>
      </c>
      <c r="G169" s="70">
        <v>530</v>
      </c>
      <c r="H169" s="71">
        <v>0</v>
      </c>
      <c r="I169" s="72">
        <f t="shared" ref="I169:I179" si="7">G169*H169</f>
        <v>0</v>
      </c>
      <c r="J169" s="73"/>
      <c r="K169" s="121"/>
      <c r="L169" s="8"/>
      <c r="M169" s="8"/>
    </row>
    <row r="170" spans="1:14" ht="81" customHeight="1" x14ac:dyDescent="0.25">
      <c r="A170" s="68" t="s">
        <v>93</v>
      </c>
      <c r="B170" s="138" t="s">
        <v>178</v>
      </c>
      <c r="C170" s="138"/>
      <c r="D170" s="138"/>
      <c r="E170" s="138"/>
      <c r="F170" s="69" t="s">
        <v>2</v>
      </c>
      <c r="G170" s="70">
        <v>7</v>
      </c>
      <c r="H170" s="71">
        <v>0</v>
      </c>
      <c r="I170" s="72">
        <f t="shared" si="7"/>
        <v>0</v>
      </c>
      <c r="J170" s="73"/>
      <c r="K170" s="109"/>
      <c r="L170" s="8"/>
      <c r="M170" s="8"/>
    </row>
    <row r="171" spans="1:14" ht="81" customHeight="1" x14ac:dyDescent="0.25">
      <c r="A171" s="68" t="s">
        <v>256</v>
      </c>
      <c r="B171" s="138" t="s">
        <v>239</v>
      </c>
      <c r="C171" s="138"/>
      <c r="D171" s="138"/>
      <c r="E171" s="138"/>
      <c r="F171" s="69" t="s">
        <v>2</v>
      </c>
      <c r="G171" s="70">
        <v>9</v>
      </c>
      <c r="H171" s="71">
        <v>0</v>
      </c>
      <c r="I171" s="72">
        <f t="shared" ref="I171:I172" si="8">G171*H171</f>
        <v>0</v>
      </c>
      <c r="J171" s="73"/>
      <c r="K171" s="109"/>
      <c r="L171" s="8"/>
      <c r="M171" s="8"/>
    </row>
    <row r="172" spans="1:14" ht="81" customHeight="1" x14ac:dyDescent="0.25">
      <c r="A172" s="68" t="s">
        <v>94</v>
      </c>
      <c r="B172" s="138" t="s">
        <v>240</v>
      </c>
      <c r="C172" s="138"/>
      <c r="D172" s="138"/>
      <c r="E172" s="138"/>
      <c r="F172" s="69" t="s">
        <v>2</v>
      </c>
      <c r="G172" s="70">
        <v>6</v>
      </c>
      <c r="H172" s="71">
        <v>0</v>
      </c>
      <c r="I172" s="72">
        <f t="shared" si="8"/>
        <v>0</v>
      </c>
      <c r="J172" s="73"/>
      <c r="K172" s="109"/>
      <c r="L172" s="8"/>
      <c r="M172" s="8"/>
    </row>
    <row r="173" spans="1:14" ht="93.75" customHeight="1" x14ac:dyDescent="0.25">
      <c r="A173" s="68" t="s">
        <v>257</v>
      </c>
      <c r="B173" s="138" t="s">
        <v>179</v>
      </c>
      <c r="C173" s="138"/>
      <c r="D173" s="138"/>
      <c r="E173" s="138"/>
      <c r="F173" s="69" t="s">
        <v>2</v>
      </c>
      <c r="G173" s="70">
        <v>19</v>
      </c>
      <c r="H173" s="71">
        <v>0</v>
      </c>
      <c r="I173" s="72">
        <f t="shared" si="7"/>
        <v>0</v>
      </c>
      <c r="J173" s="73"/>
      <c r="K173" s="8"/>
      <c r="L173" s="8"/>
      <c r="M173" s="8"/>
    </row>
    <row r="174" spans="1:14" ht="91.5" customHeight="1" x14ac:dyDescent="0.25">
      <c r="A174" s="68" t="s">
        <v>95</v>
      </c>
      <c r="B174" s="138" t="s">
        <v>181</v>
      </c>
      <c r="C174" s="138"/>
      <c r="D174" s="138"/>
      <c r="E174" s="138"/>
      <c r="F174" s="69" t="s">
        <v>110</v>
      </c>
      <c r="G174" s="70">
        <v>20</v>
      </c>
      <c r="H174" s="71">
        <v>0</v>
      </c>
      <c r="I174" s="72">
        <f t="shared" si="7"/>
        <v>0</v>
      </c>
      <c r="J174" s="73"/>
      <c r="K174" s="139"/>
      <c r="L174" s="8"/>
      <c r="M174" s="8"/>
    </row>
    <row r="175" spans="1:14" ht="92.25" customHeight="1" x14ac:dyDescent="0.25">
      <c r="A175" s="68" t="s">
        <v>96</v>
      </c>
      <c r="B175" s="138" t="s">
        <v>182</v>
      </c>
      <c r="C175" s="138"/>
      <c r="D175" s="138"/>
      <c r="E175" s="138"/>
      <c r="F175" s="69" t="s">
        <v>110</v>
      </c>
      <c r="G175" s="70">
        <v>20</v>
      </c>
      <c r="H175" s="71">
        <v>0</v>
      </c>
      <c r="I175" s="72">
        <f t="shared" ref="I175" si="9">G175*H175</f>
        <v>0</v>
      </c>
      <c r="J175" s="73"/>
      <c r="K175" s="139"/>
      <c r="L175" s="8"/>
      <c r="M175" s="8"/>
    </row>
    <row r="176" spans="1:14" ht="42" customHeight="1" x14ac:dyDescent="0.25">
      <c r="A176" s="68" t="s">
        <v>97</v>
      </c>
      <c r="B176" s="138" t="s">
        <v>180</v>
      </c>
      <c r="C176" s="138"/>
      <c r="D176" s="138"/>
      <c r="E176" s="138"/>
      <c r="F176" s="69" t="s">
        <v>110</v>
      </c>
      <c r="G176" s="70">
        <v>20</v>
      </c>
      <c r="H176" s="71">
        <v>0</v>
      </c>
      <c r="I176" s="72">
        <f t="shared" si="7"/>
        <v>0</v>
      </c>
      <c r="J176" s="73"/>
      <c r="K176" s="139"/>
      <c r="L176" s="8"/>
      <c r="M176" s="8"/>
    </row>
    <row r="177" spans="1:15" ht="64.5" customHeight="1" x14ac:dyDescent="0.25">
      <c r="A177" s="68" t="s">
        <v>98</v>
      </c>
      <c r="B177" s="138" t="s">
        <v>183</v>
      </c>
      <c r="C177" s="138"/>
      <c r="D177" s="138"/>
      <c r="E177" s="138"/>
      <c r="F177" s="69" t="s">
        <v>2</v>
      </c>
      <c r="G177" s="70">
        <v>19</v>
      </c>
      <c r="H177" s="71">
        <v>0</v>
      </c>
      <c r="I177" s="72">
        <f t="shared" si="7"/>
        <v>0</v>
      </c>
      <c r="J177" s="73"/>
      <c r="K177" s="8"/>
      <c r="L177" s="8"/>
      <c r="M177" s="8"/>
    </row>
    <row r="178" spans="1:15" ht="28.5" customHeight="1" x14ac:dyDescent="0.25">
      <c r="A178" s="68" t="s">
        <v>99</v>
      </c>
      <c r="B178" s="138" t="s">
        <v>176</v>
      </c>
      <c r="C178" s="138"/>
      <c r="D178" s="138"/>
      <c r="E178" s="138"/>
      <c r="F178" s="69" t="s">
        <v>110</v>
      </c>
      <c r="G178" s="70">
        <v>530</v>
      </c>
      <c r="H178" s="71">
        <v>0</v>
      </c>
      <c r="I178" s="72">
        <f t="shared" si="7"/>
        <v>0</v>
      </c>
      <c r="J178" s="73"/>
      <c r="K178" s="110"/>
      <c r="L178" s="8"/>
      <c r="M178" s="8"/>
    </row>
    <row r="179" spans="1:15" ht="40.5" customHeight="1" x14ac:dyDescent="0.25">
      <c r="A179" s="68" t="s">
        <v>108</v>
      </c>
      <c r="B179" s="138" t="s">
        <v>175</v>
      </c>
      <c r="C179" s="138"/>
      <c r="D179" s="138"/>
      <c r="E179" s="138"/>
      <c r="F179" s="69" t="s">
        <v>110</v>
      </c>
      <c r="G179" s="70">
        <v>530</v>
      </c>
      <c r="H179" s="71">
        <v>0</v>
      </c>
      <c r="I179" s="72">
        <f t="shared" si="7"/>
        <v>0</v>
      </c>
      <c r="J179" s="73"/>
      <c r="K179" s="74"/>
      <c r="L179" s="8"/>
      <c r="M179" s="8"/>
    </row>
    <row r="180" spans="1:15" ht="54" customHeight="1" x14ac:dyDescent="0.25">
      <c r="A180" s="68" t="s">
        <v>258</v>
      </c>
      <c r="B180" s="138" t="s">
        <v>165</v>
      </c>
      <c r="C180" s="138"/>
      <c r="D180" s="138"/>
      <c r="E180" s="138"/>
      <c r="F180" s="69" t="s">
        <v>6</v>
      </c>
      <c r="G180" s="70" t="s">
        <v>6</v>
      </c>
      <c r="H180" s="71"/>
      <c r="I180" s="72">
        <f>SUM(I154:I179)*0.2</f>
        <v>0</v>
      </c>
      <c r="J180" s="73"/>
      <c r="K180" s="8"/>
      <c r="L180" s="1"/>
      <c r="M180" s="1"/>
    </row>
    <row r="181" spans="1:15" x14ac:dyDescent="0.25">
      <c r="A181" s="76"/>
      <c r="B181" s="151" t="s">
        <v>263</v>
      </c>
      <c r="C181" s="151"/>
      <c r="D181" s="151"/>
      <c r="E181" s="151"/>
      <c r="F181" s="134"/>
      <c r="G181" s="135"/>
      <c r="H181" s="133" t="s">
        <v>63</v>
      </c>
      <c r="I181" s="133">
        <f>SUM(I154:I180)</f>
        <v>0</v>
      </c>
      <c r="J181" s="77"/>
      <c r="K181" s="8"/>
      <c r="L181" s="82"/>
      <c r="M181" s="82"/>
    </row>
    <row r="182" spans="1:15" x14ac:dyDescent="0.25">
      <c r="A182" s="81"/>
      <c r="B182" s="49"/>
      <c r="C182" s="49"/>
      <c r="D182" s="49"/>
      <c r="E182" s="52"/>
      <c r="F182" s="53"/>
      <c r="G182" s="55"/>
      <c r="H182" s="55"/>
      <c r="I182" s="82"/>
      <c r="J182" s="82"/>
      <c r="K182" s="8"/>
      <c r="L182" s="82"/>
      <c r="M182" s="82"/>
    </row>
    <row r="183" spans="1:15" x14ac:dyDescent="0.25">
      <c r="A183" s="141" t="s">
        <v>208</v>
      </c>
      <c r="B183" s="141"/>
      <c r="C183" s="141"/>
      <c r="D183" s="141"/>
      <c r="E183" s="141"/>
      <c r="F183" s="141"/>
      <c r="G183" s="141"/>
      <c r="H183" s="141"/>
      <c r="I183" s="141"/>
      <c r="J183" s="61"/>
      <c r="K183" s="8"/>
      <c r="L183" s="8"/>
      <c r="M183" s="8"/>
      <c r="N183" s="8"/>
    </row>
    <row r="184" spans="1:15" x14ac:dyDescent="0.25">
      <c r="A184" s="142" t="s">
        <v>103</v>
      </c>
      <c r="B184" s="142"/>
      <c r="C184" s="142"/>
      <c r="D184" s="142"/>
      <c r="E184" s="142"/>
      <c r="F184" s="142"/>
      <c r="G184" s="142"/>
      <c r="H184" s="142"/>
      <c r="I184" s="142"/>
      <c r="J184" s="62"/>
      <c r="K184" s="8"/>
      <c r="L184" s="8"/>
      <c r="M184" s="8"/>
      <c r="N184" s="8"/>
    </row>
    <row r="185" spans="1:15" ht="16.5" customHeight="1" x14ac:dyDescent="0.25">
      <c r="A185" s="153" t="s">
        <v>187</v>
      </c>
      <c r="B185" s="153"/>
      <c r="C185" s="153"/>
      <c r="D185" s="153"/>
      <c r="E185" s="153"/>
      <c r="F185" s="153"/>
      <c r="G185" s="153"/>
      <c r="H185" s="153"/>
      <c r="I185" s="153"/>
      <c r="J185" s="83"/>
      <c r="K185" s="8"/>
      <c r="L185" s="8"/>
      <c r="M185" s="8"/>
    </row>
    <row r="186" spans="1:15" x14ac:dyDescent="0.25">
      <c r="A186" s="83"/>
      <c r="B186" s="83"/>
      <c r="C186" s="83"/>
      <c r="D186" s="83"/>
      <c r="E186" s="83"/>
      <c r="F186" s="83"/>
      <c r="G186" s="83"/>
      <c r="H186" s="83"/>
      <c r="I186" s="83"/>
      <c r="J186" s="83"/>
      <c r="K186" s="8"/>
      <c r="L186" s="8"/>
      <c r="M186" s="8"/>
    </row>
    <row r="187" spans="1:15" ht="25.5" x14ac:dyDescent="0.25">
      <c r="A187" s="14"/>
      <c r="B187" s="156" t="s">
        <v>21</v>
      </c>
      <c r="C187" s="156"/>
      <c r="D187" s="156"/>
      <c r="E187" s="156"/>
      <c r="F187" s="11" t="s">
        <v>22</v>
      </c>
      <c r="G187" s="12" t="s">
        <v>23</v>
      </c>
      <c r="H187" s="13" t="s">
        <v>24</v>
      </c>
      <c r="I187" s="13" t="s">
        <v>25</v>
      </c>
      <c r="J187" s="15"/>
      <c r="K187" s="8"/>
      <c r="L187" s="8"/>
      <c r="M187" s="8"/>
    </row>
    <row r="188" spans="1:15" x14ac:dyDescent="0.25">
      <c r="A188" s="84"/>
      <c r="B188" s="152" t="s">
        <v>185</v>
      </c>
      <c r="C188" s="152"/>
      <c r="D188" s="152"/>
      <c r="E188" s="152"/>
      <c r="F188" s="69" t="s">
        <v>110</v>
      </c>
      <c r="G188" s="70">
        <f>156+12</f>
        <v>168</v>
      </c>
      <c r="H188" s="71">
        <v>0</v>
      </c>
      <c r="I188" s="72">
        <f>G188*H188</f>
        <v>0</v>
      </c>
      <c r="J188" s="73"/>
      <c r="K188" s="154"/>
      <c r="L188" s="110"/>
      <c r="M188" s="8"/>
      <c r="N188" s="111"/>
      <c r="O188" s="115"/>
    </row>
    <row r="189" spans="1:15" x14ac:dyDescent="0.25">
      <c r="A189" s="84"/>
      <c r="B189" s="152" t="s">
        <v>186</v>
      </c>
      <c r="C189" s="152"/>
      <c r="D189" s="152"/>
      <c r="E189" s="152"/>
      <c r="F189" s="69" t="s">
        <v>110</v>
      </c>
      <c r="G189" s="70">
        <f>66+12</f>
        <v>78</v>
      </c>
      <c r="H189" s="71">
        <v>0</v>
      </c>
      <c r="I189" s="72">
        <f>G189*H189</f>
        <v>0</v>
      </c>
      <c r="J189" s="73"/>
      <c r="K189" s="154"/>
      <c r="L189" s="75"/>
      <c r="M189" s="8"/>
      <c r="N189" s="111"/>
    </row>
    <row r="190" spans="1:15" x14ac:dyDescent="0.25">
      <c r="A190" s="85"/>
      <c r="B190" s="152" t="s">
        <v>209</v>
      </c>
      <c r="C190" s="152"/>
      <c r="D190" s="152"/>
      <c r="E190" s="152"/>
      <c r="F190" s="69" t="s">
        <v>110</v>
      </c>
      <c r="G190" s="70">
        <v>2</v>
      </c>
      <c r="H190" s="71">
        <v>0</v>
      </c>
      <c r="I190" s="72">
        <f>G190*H190</f>
        <v>0</v>
      </c>
      <c r="J190" s="73"/>
      <c r="K190" s="8"/>
      <c r="L190" s="8"/>
      <c r="M190" s="8"/>
    </row>
    <row r="191" spans="1:15" x14ac:dyDescent="0.25">
      <c r="A191" s="85"/>
      <c r="B191" s="152" t="s">
        <v>210</v>
      </c>
      <c r="C191" s="152"/>
      <c r="D191" s="152"/>
      <c r="E191" s="152"/>
      <c r="F191" s="69" t="s">
        <v>110</v>
      </c>
      <c r="G191" s="70">
        <v>60</v>
      </c>
      <c r="H191" s="71">
        <v>0</v>
      </c>
      <c r="I191" s="72">
        <f>G191*H191</f>
        <v>0</v>
      </c>
      <c r="J191" s="73"/>
      <c r="K191" s="8"/>
      <c r="L191" s="8"/>
      <c r="M191" s="8"/>
    </row>
    <row r="192" spans="1:15" x14ac:dyDescent="0.25">
      <c r="A192" s="85" t="s">
        <v>6</v>
      </c>
      <c r="B192" s="152" t="s">
        <v>184</v>
      </c>
      <c r="C192" s="152"/>
      <c r="D192" s="152"/>
      <c r="E192" s="152"/>
      <c r="F192" s="69" t="s">
        <v>2</v>
      </c>
      <c r="G192" s="70">
        <v>5</v>
      </c>
      <c r="H192" s="71">
        <v>0</v>
      </c>
      <c r="I192" s="72">
        <f>G192*H192</f>
        <v>0</v>
      </c>
      <c r="J192" s="73"/>
      <c r="K192" s="8"/>
      <c r="L192" s="8"/>
      <c r="M192" s="8"/>
    </row>
    <row r="193" spans="1:14" x14ac:dyDescent="0.25">
      <c r="A193" s="80"/>
      <c r="B193" s="86"/>
      <c r="C193" s="86"/>
      <c r="D193" s="86"/>
      <c r="F193" s="78"/>
      <c r="G193" s="87"/>
      <c r="H193" s="88"/>
      <c r="I193" s="89"/>
      <c r="J193" s="89"/>
      <c r="K193" s="8"/>
      <c r="L193" s="8"/>
      <c r="M193" s="8"/>
    </row>
    <row r="194" spans="1:14" x14ac:dyDescent="0.25">
      <c r="A194" s="141" t="s">
        <v>100</v>
      </c>
      <c r="B194" s="141"/>
      <c r="C194" s="141"/>
      <c r="D194" s="141"/>
      <c r="E194" s="141"/>
      <c r="F194" s="141"/>
      <c r="G194" s="141"/>
      <c r="H194" s="141"/>
      <c r="I194" s="117"/>
      <c r="J194" s="61"/>
      <c r="K194" s="8"/>
      <c r="L194" s="8"/>
      <c r="M194" s="8"/>
      <c r="N194" s="8"/>
    </row>
    <row r="195" spans="1:14" ht="27" customHeight="1" x14ac:dyDescent="0.25">
      <c r="A195" s="153" t="s">
        <v>188</v>
      </c>
      <c r="B195" s="153"/>
      <c r="C195" s="153"/>
      <c r="D195" s="153"/>
      <c r="E195" s="153"/>
      <c r="F195" s="153"/>
      <c r="G195" s="153"/>
      <c r="H195" s="153"/>
      <c r="I195" s="116"/>
      <c r="J195" s="83"/>
      <c r="K195" s="8"/>
      <c r="L195" s="8"/>
      <c r="M195" s="8"/>
    </row>
    <row r="196" spans="1:14" ht="27" customHeight="1" x14ac:dyDescent="0.25">
      <c r="A196" s="83"/>
      <c r="B196" s="83"/>
      <c r="C196" s="83"/>
      <c r="D196" s="83"/>
      <c r="E196" s="83"/>
      <c r="F196" s="83"/>
      <c r="G196" s="83"/>
      <c r="H196" s="83"/>
      <c r="I196" s="83"/>
      <c r="J196" s="83"/>
      <c r="K196" s="8"/>
      <c r="L196" s="8"/>
      <c r="M196" s="8"/>
    </row>
    <row r="197" spans="1:14" ht="25.5" x14ac:dyDescent="0.25">
      <c r="A197" s="9"/>
      <c r="B197" s="156" t="s">
        <v>21</v>
      </c>
      <c r="C197" s="156"/>
      <c r="D197" s="156"/>
      <c r="E197" s="156"/>
      <c r="F197" s="11" t="s">
        <v>22</v>
      </c>
      <c r="G197" s="12" t="s">
        <v>23</v>
      </c>
      <c r="H197" s="13" t="s">
        <v>24</v>
      </c>
      <c r="I197" s="13" t="s">
        <v>25</v>
      </c>
      <c r="J197" s="15"/>
      <c r="K197" s="105"/>
      <c r="L197" s="74"/>
      <c r="M197" s="105"/>
    </row>
    <row r="198" spans="1:14" x14ac:dyDescent="0.25">
      <c r="A198" s="80" t="s">
        <v>6</v>
      </c>
      <c r="B198" s="152" t="s">
        <v>189</v>
      </c>
      <c r="C198" s="152"/>
      <c r="D198" s="152"/>
      <c r="E198" s="152"/>
      <c r="F198" s="69" t="s">
        <v>2</v>
      </c>
      <c r="G198" s="70">
        <v>5</v>
      </c>
      <c r="H198" s="71">
        <v>0</v>
      </c>
      <c r="I198" s="72">
        <f>G198*H198</f>
        <v>0</v>
      </c>
      <c r="J198" s="73"/>
      <c r="K198" s="112"/>
      <c r="L198" s="107"/>
      <c r="M198" s="105"/>
    </row>
    <row r="199" spans="1:14" x14ac:dyDescent="0.25">
      <c r="A199" s="80"/>
      <c r="B199" s="152" t="s">
        <v>190</v>
      </c>
      <c r="C199" s="152"/>
      <c r="D199" s="152"/>
      <c r="E199" s="152"/>
      <c r="F199" s="69" t="s">
        <v>2</v>
      </c>
      <c r="G199" s="70">
        <v>1</v>
      </c>
      <c r="H199" s="71">
        <v>0</v>
      </c>
      <c r="I199" s="72">
        <f t="shared" ref="I199:I202" si="10">G199*H199</f>
        <v>0</v>
      </c>
      <c r="J199" s="73"/>
      <c r="K199" s="8"/>
      <c r="L199" s="8"/>
      <c r="M199" s="8"/>
    </row>
    <row r="200" spans="1:14" x14ac:dyDescent="0.25">
      <c r="A200" s="80"/>
      <c r="B200" s="152" t="s">
        <v>191</v>
      </c>
      <c r="C200" s="152"/>
      <c r="D200" s="152"/>
      <c r="E200" s="152"/>
      <c r="F200" s="69" t="s">
        <v>2</v>
      </c>
      <c r="G200" s="70">
        <v>2</v>
      </c>
      <c r="H200" s="71">
        <v>0</v>
      </c>
      <c r="I200" s="72">
        <f t="shared" si="10"/>
        <v>0</v>
      </c>
      <c r="J200" s="73"/>
      <c r="K200" s="8"/>
      <c r="L200" s="110"/>
      <c r="M200" s="8"/>
    </row>
    <row r="201" spans="1:14" x14ac:dyDescent="0.25">
      <c r="A201" s="80"/>
      <c r="B201" s="152" t="s">
        <v>234</v>
      </c>
      <c r="C201" s="152"/>
      <c r="D201" s="152"/>
      <c r="E201" s="152"/>
      <c r="F201" s="69" t="s">
        <v>2</v>
      </c>
      <c r="G201" s="70">
        <v>2</v>
      </c>
      <c r="H201" s="71">
        <v>0</v>
      </c>
      <c r="I201" s="72">
        <f t="shared" si="10"/>
        <v>0</v>
      </c>
      <c r="J201" s="73"/>
      <c r="K201" s="8"/>
      <c r="L201" s="110"/>
      <c r="M201" s="8"/>
    </row>
    <row r="202" spans="1:14" x14ac:dyDescent="0.25">
      <c r="A202" s="90"/>
      <c r="B202" s="152" t="s">
        <v>192</v>
      </c>
      <c r="C202" s="152"/>
      <c r="D202" s="152"/>
      <c r="E202" s="152"/>
      <c r="F202" s="69" t="s">
        <v>2</v>
      </c>
      <c r="G202" s="70">
        <v>1</v>
      </c>
      <c r="H202" s="71">
        <v>0</v>
      </c>
      <c r="I202" s="72">
        <f t="shared" si="10"/>
        <v>0</v>
      </c>
      <c r="J202" s="73"/>
      <c r="K202" s="8"/>
      <c r="L202" s="8"/>
      <c r="M202" s="8"/>
    </row>
    <row r="203" spans="1:14" x14ac:dyDescent="0.25">
      <c r="A203" s="90"/>
      <c r="B203" s="152" t="s">
        <v>193</v>
      </c>
      <c r="C203" s="152"/>
      <c r="D203" s="152"/>
      <c r="E203" s="152"/>
      <c r="F203" s="69" t="s">
        <v>2</v>
      </c>
      <c r="G203" s="70">
        <v>2</v>
      </c>
      <c r="H203" s="71">
        <v>0</v>
      </c>
      <c r="I203" s="72">
        <f t="shared" ref="I203:I207" si="11">G203*H203</f>
        <v>0</v>
      </c>
      <c r="J203" s="73"/>
      <c r="K203" s="8"/>
      <c r="L203" s="8"/>
      <c r="M203" s="8"/>
    </row>
    <row r="204" spans="1:14" x14ac:dyDescent="0.25">
      <c r="A204" s="90"/>
      <c r="B204" s="152" t="s">
        <v>194</v>
      </c>
      <c r="C204" s="152"/>
      <c r="D204" s="152"/>
      <c r="E204" s="152"/>
      <c r="F204" s="69" t="s">
        <v>2</v>
      </c>
      <c r="G204" s="70">
        <v>2</v>
      </c>
      <c r="H204" s="71">
        <v>0</v>
      </c>
      <c r="I204" s="72">
        <f t="shared" si="11"/>
        <v>0</v>
      </c>
      <c r="J204" s="73"/>
      <c r="K204" s="8"/>
      <c r="L204" s="8"/>
      <c r="M204" s="8"/>
    </row>
    <row r="205" spans="1:14" x14ac:dyDescent="0.25">
      <c r="A205" s="91"/>
      <c r="B205" s="152" t="s">
        <v>195</v>
      </c>
      <c r="C205" s="152"/>
      <c r="D205" s="152"/>
      <c r="E205" s="152"/>
      <c r="F205" s="69" t="s">
        <v>2</v>
      </c>
      <c r="G205" s="70">
        <v>1</v>
      </c>
      <c r="H205" s="71">
        <v>0</v>
      </c>
      <c r="I205" s="72">
        <f t="shared" si="11"/>
        <v>0</v>
      </c>
      <c r="J205" s="73"/>
      <c r="K205" s="8"/>
      <c r="L205" s="8"/>
      <c r="M205" s="8"/>
    </row>
    <row r="206" spans="1:14" x14ac:dyDescent="0.25">
      <c r="A206" s="92"/>
      <c r="B206" s="152" t="s">
        <v>196</v>
      </c>
      <c r="C206" s="152"/>
      <c r="D206" s="152"/>
      <c r="E206" s="152"/>
      <c r="F206" s="69" t="s">
        <v>2</v>
      </c>
      <c r="G206" s="70">
        <v>8</v>
      </c>
      <c r="H206" s="71">
        <v>0</v>
      </c>
      <c r="I206" s="72">
        <f t="shared" si="11"/>
        <v>0</v>
      </c>
      <c r="J206" s="73"/>
      <c r="K206" s="93"/>
      <c r="L206" s="93"/>
      <c r="M206" s="93"/>
    </row>
    <row r="207" spans="1:14" x14ac:dyDescent="0.25">
      <c r="A207" s="91"/>
      <c r="B207" s="152" t="s">
        <v>197</v>
      </c>
      <c r="C207" s="152"/>
      <c r="D207" s="152"/>
      <c r="E207" s="152"/>
      <c r="F207" s="69" t="s">
        <v>2</v>
      </c>
      <c r="G207" s="70">
        <v>5</v>
      </c>
      <c r="H207" s="71">
        <v>0</v>
      </c>
      <c r="I207" s="72">
        <f t="shared" si="11"/>
        <v>0</v>
      </c>
      <c r="J207" s="73"/>
      <c r="K207" s="8"/>
      <c r="L207" s="8"/>
      <c r="M207" s="8"/>
    </row>
    <row r="208" spans="1:14" x14ac:dyDescent="0.25">
      <c r="A208" s="40"/>
      <c r="B208" s="80"/>
      <c r="C208" s="80"/>
      <c r="D208" s="80"/>
      <c r="E208" s="33"/>
      <c r="F208" s="34"/>
      <c r="G208" s="94"/>
      <c r="H208" s="95"/>
      <c r="I208" s="96"/>
      <c r="J208" s="96"/>
      <c r="K208" s="8"/>
      <c r="L208" s="8"/>
      <c r="M208" s="8"/>
      <c r="N208" s="8"/>
    </row>
    <row r="209" spans="1:14" x14ac:dyDescent="0.25">
      <c r="A209" s="141" t="s">
        <v>101</v>
      </c>
      <c r="B209" s="141"/>
      <c r="C209" s="141"/>
      <c r="D209" s="141"/>
      <c r="E209" s="141"/>
      <c r="F209" s="141"/>
      <c r="G209" s="141"/>
      <c r="H209" s="141"/>
      <c r="I209" s="117"/>
      <c r="J209" s="61"/>
      <c r="K209" s="8"/>
      <c r="L209" s="8"/>
      <c r="M209" s="8"/>
      <c r="N209" s="8"/>
    </row>
    <row r="210" spans="1:14" x14ac:dyDescent="0.25">
      <c r="A210" s="61"/>
      <c r="B210" s="61"/>
      <c r="C210" s="61"/>
      <c r="D210" s="61"/>
      <c r="E210" s="61"/>
      <c r="F210" s="61"/>
      <c r="G210" s="61"/>
      <c r="H210" s="61"/>
      <c r="I210" s="61"/>
      <c r="J210" s="61"/>
      <c r="K210" s="8"/>
      <c r="L210" s="8"/>
      <c r="M210" s="8"/>
      <c r="N210" s="8"/>
    </row>
    <row r="211" spans="1:14" ht="25.5" x14ac:dyDescent="0.25">
      <c r="A211" s="9"/>
      <c r="B211" s="156" t="s">
        <v>21</v>
      </c>
      <c r="C211" s="156"/>
      <c r="D211" s="156"/>
      <c r="E211" s="156"/>
      <c r="F211" s="11" t="s">
        <v>22</v>
      </c>
      <c r="G211" s="12" t="s">
        <v>23</v>
      </c>
      <c r="H211" s="13" t="s">
        <v>24</v>
      </c>
      <c r="I211" s="13" t="s">
        <v>25</v>
      </c>
      <c r="J211" s="15"/>
      <c r="K211" s="8"/>
      <c r="L211" s="8"/>
      <c r="M211" s="8"/>
      <c r="N211" s="8"/>
    </row>
    <row r="212" spans="1:14" ht="41.25" customHeight="1" x14ac:dyDescent="0.25">
      <c r="A212" s="80"/>
      <c r="B212" s="138" t="s">
        <v>198</v>
      </c>
      <c r="C212" s="138"/>
      <c r="D212" s="138"/>
      <c r="E212" s="138"/>
      <c r="F212" s="69" t="s">
        <v>2</v>
      </c>
      <c r="G212" s="70">
        <v>1</v>
      </c>
      <c r="H212" s="71">
        <v>0</v>
      </c>
      <c r="I212" s="72">
        <f t="shared" ref="I212:I217" si="12">G212*H212</f>
        <v>0</v>
      </c>
      <c r="J212" s="73"/>
      <c r="K212" s="8"/>
      <c r="L212" s="74"/>
      <c r="M212" s="8"/>
    </row>
    <row r="213" spans="1:14" ht="41.25" customHeight="1" x14ac:dyDescent="0.25">
      <c r="A213" s="80"/>
      <c r="B213" s="138" t="s">
        <v>199</v>
      </c>
      <c r="C213" s="138"/>
      <c r="D213" s="138"/>
      <c r="E213" s="138"/>
      <c r="F213" s="69" t="s">
        <v>2</v>
      </c>
      <c r="G213" s="70">
        <v>2</v>
      </c>
      <c r="H213" s="71">
        <v>0</v>
      </c>
      <c r="I213" s="72">
        <f t="shared" si="12"/>
        <v>0</v>
      </c>
      <c r="J213" s="73"/>
      <c r="K213" s="8"/>
      <c r="L213" s="8"/>
      <c r="M213" s="8"/>
    </row>
    <row r="214" spans="1:14" ht="41.25" customHeight="1" x14ac:dyDescent="0.25">
      <c r="A214" s="80"/>
      <c r="B214" s="138" t="s">
        <v>200</v>
      </c>
      <c r="C214" s="138"/>
      <c r="D214" s="138"/>
      <c r="E214" s="138"/>
      <c r="F214" s="69" t="s">
        <v>2</v>
      </c>
      <c r="G214" s="70">
        <v>2</v>
      </c>
      <c r="H214" s="71">
        <v>0</v>
      </c>
      <c r="I214" s="72">
        <f t="shared" si="12"/>
        <v>0</v>
      </c>
      <c r="J214" s="73"/>
      <c r="K214" s="8"/>
      <c r="L214" s="74"/>
      <c r="M214" s="8"/>
    </row>
    <row r="215" spans="1:14" ht="41.25" customHeight="1" x14ac:dyDescent="0.25">
      <c r="A215" s="80"/>
      <c r="B215" s="138" t="s">
        <v>201</v>
      </c>
      <c r="C215" s="138"/>
      <c r="D215" s="138"/>
      <c r="E215" s="138"/>
      <c r="F215" s="69" t="s">
        <v>2</v>
      </c>
      <c r="G215" s="70">
        <v>1</v>
      </c>
      <c r="H215" s="71">
        <v>0</v>
      </c>
      <c r="I215" s="72">
        <f t="shared" si="12"/>
        <v>0</v>
      </c>
      <c r="J215" s="73"/>
      <c r="K215" s="155"/>
      <c r="L215" s="155"/>
      <c r="M215" s="8"/>
    </row>
    <row r="216" spans="1:14" ht="54" customHeight="1" x14ac:dyDescent="0.25">
      <c r="A216" s="113"/>
      <c r="B216" s="138" t="s">
        <v>202</v>
      </c>
      <c r="C216" s="138"/>
      <c r="D216" s="138"/>
      <c r="E216" s="138"/>
      <c r="F216" s="69" t="s">
        <v>2</v>
      </c>
      <c r="G216" s="70">
        <v>1</v>
      </c>
      <c r="H216" s="71">
        <v>0</v>
      </c>
      <c r="I216" s="72">
        <f t="shared" si="12"/>
        <v>0</v>
      </c>
      <c r="J216" s="73"/>
      <c r="K216" s="155"/>
      <c r="L216" s="155"/>
      <c r="M216" s="8"/>
    </row>
    <row r="217" spans="1:14" ht="42" customHeight="1" x14ac:dyDescent="0.25">
      <c r="A217" s="80"/>
      <c r="B217" s="138" t="s">
        <v>203</v>
      </c>
      <c r="C217" s="138"/>
      <c r="D217" s="138"/>
      <c r="E217" s="138"/>
      <c r="F217" s="69" t="s">
        <v>2</v>
      </c>
      <c r="G217" s="70">
        <v>1</v>
      </c>
      <c r="H217" s="71">
        <v>0</v>
      </c>
      <c r="I217" s="72">
        <f t="shared" si="12"/>
        <v>0</v>
      </c>
      <c r="J217" s="73"/>
      <c r="K217" s="74"/>
      <c r="L217" s="8"/>
      <c r="M217" s="8"/>
    </row>
    <row r="218" spans="1:14" x14ac:dyDescent="0.25">
      <c r="A218" s="80"/>
      <c r="B218" s="86"/>
      <c r="C218" s="86"/>
      <c r="D218" s="86"/>
      <c r="E218" s="78"/>
      <c r="F218" s="87"/>
      <c r="G218" s="59"/>
      <c r="H218" s="89"/>
      <c r="I218" s="8"/>
      <c r="J218" s="8"/>
      <c r="K218" s="8"/>
      <c r="L218" s="8"/>
      <c r="M218" s="8"/>
    </row>
    <row r="219" spans="1:14" x14ac:dyDescent="0.25">
      <c r="A219" s="141" t="s">
        <v>102</v>
      </c>
      <c r="B219" s="141"/>
      <c r="C219" s="141"/>
      <c r="D219" s="141"/>
      <c r="E219" s="141"/>
      <c r="F219" s="141"/>
      <c r="G219" s="141"/>
      <c r="H219" s="141"/>
      <c r="I219" s="117"/>
      <c r="J219" s="61"/>
      <c r="K219" s="8"/>
      <c r="L219" s="8"/>
      <c r="M219" s="8"/>
      <c r="N219" s="8"/>
    </row>
    <row r="220" spans="1:14" ht="30" customHeight="1" x14ac:dyDescent="0.25">
      <c r="A220" s="153" t="s">
        <v>204</v>
      </c>
      <c r="B220" s="153"/>
      <c r="C220" s="153"/>
      <c r="D220" s="153"/>
      <c r="E220" s="153"/>
      <c r="F220" s="153"/>
      <c r="G220" s="153"/>
      <c r="H220" s="153"/>
      <c r="I220" s="116"/>
      <c r="J220" s="83"/>
      <c r="K220" s="8"/>
      <c r="L220" s="8"/>
      <c r="M220" s="8"/>
    </row>
    <row r="221" spans="1:14" x14ac:dyDescent="0.25">
      <c r="A221" s="83"/>
      <c r="B221" s="83"/>
      <c r="C221" s="83"/>
      <c r="D221" s="83"/>
      <c r="E221" s="83"/>
      <c r="F221" s="83"/>
      <c r="G221" s="83"/>
      <c r="H221" s="83"/>
      <c r="I221" s="83"/>
      <c r="J221" s="83"/>
      <c r="K221" s="8"/>
      <c r="L221" s="8"/>
      <c r="M221" s="8"/>
    </row>
    <row r="222" spans="1:14" ht="25.5" x14ac:dyDescent="0.25">
      <c r="A222" s="9"/>
      <c r="B222" s="156" t="s">
        <v>21</v>
      </c>
      <c r="C222" s="156"/>
      <c r="D222" s="156"/>
      <c r="E222" s="156"/>
      <c r="F222" s="11" t="s">
        <v>22</v>
      </c>
      <c r="G222" s="12" t="s">
        <v>23</v>
      </c>
      <c r="H222" s="13" t="s">
        <v>24</v>
      </c>
      <c r="I222" s="13" t="s">
        <v>25</v>
      </c>
      <c r="J222" s="15"/>
      <c r="K222" s="74"/>
      <c r="L222" s="105"/>
      <c r="M222" s="8"/>
    </row>
    <row r="223" spans="1:14" x14ac:dyDescent="0.25">
      <c r="A223" s="80"/>
      <c r="B223" s="152" t="s">
        <v>205</v>
      </c>
      <c r="C223" s="152"/>
      <c r="D223" s="152"/>
      <c r="E223" s="152"/>
      <c r="F223" s="69" t="s">
        <v>2</v>
      </c>
      <c r="G223" s="97">
        <v>2</v>
      </c>
      <c r="H223" s="98">
        <v>0</v>
      </c>
      <c r="I223" s="99">
        <f>G223*H223</f>
        <v>0</v>
      </c>
      <c r="J223" s="100"/>
      <c r="L223" s="8"/>
      <c r="M223" s="8"/>
    </row>
    <row r="224" spans="1:14" x14ac:dyDescent="0.25">
      <c r="A224" s="80"/>
      <c r="B224" s="152" t="s">
        <v>206</v>
      </c>
      <c r="C224" s="152"/>
      <c r="D224" s="152"/>
      <c r="E224" s="152"/>
      <c r="F224" s="69" t="s">
        <v>2</v>
      </c>
      <c r="G224" s="97">
        <v>7</v>
      </c>
      <c r="H224" s="98">
        <v>0</v>
      </c>
      <c r="I224" s="99">
        <f>G224*H224</f>
        <v>0</v>
      </c>
      <c r="J224" s="100"/>
      <c r="K224" s="8"/>
      <c r="L224" s="8"/>
      <c r="M224" s="8"/>
    </row>
    <row r="225" spans="1:25" x14ac:dyDescent="0.25">
      <c r="A225" s="80"/>
      <c r="B225" s="152" t="s">
        <v>233</v>
      </c>
      <c r="C225" s="152"/>
      <c r="D225" s="152"/>
      <c r="E225" s="152"/>
      <c r="F225" s="69" t="s">
        <v>2</v>
      </c>
      <c r="G225" s="97">
        <v>2</v>
      </c>
      <c r="H225" s="98">
        <v>0</v>
      </c>
      <c r="I225" s="99">
        <f>G225*H225</f>
        <v>0</v>
      </c>
      <c r="J225" s="100"/>
      <c r="K225" s="8"/>
      <c r="L225" s="8"/>
      <c r="M225" s="8"/>
    </row>
    <row r="226" spans="1:25" ht="25.5" x14ac:dyDescent="0.25">
      <c r="A226" s="9"/>
      <c r="B226" s="156" t="s">
        <v>21</v>
      </c>
      <c r="C226" s="156"/>
      <c r="D226" s="156"/>
      <c r="E226" s="156"/>
      <c r="F226" s="11" t="s">
        <v>22</v>
      </c>
      <c r="G226" s="12" t="s">
        <v>23</v>
      </c>
      <c r="H226" s="13" t="s">
        <v>24</v>
      </c>
      <c r="I226" s="13" t="s">
        <v>25</v>
      </c>
      <c r="J226" s="15"/>
      <c r="K226" s="8"/>
      <c r="L226" s="1"/>
      <c r="M226" s="1"/>
      <c r="N226" s="1"/>
      <c r="O226" s="1"/>
      <c r="P226" s="1"/>
      <c r="Q226" s="1"/>
      <c r="R226" s="1"/>
      <c r="S226" s="1"/>
      <c r="T226" s="1"/>
      <c r="U226" s="1"/>
      <c r="V226" s="1"/>
      <c r="W226" s="1"/>
      <c r="X226" s="1"/>
      <c r="Y226" s="1"/>
    </row>
    <row r="227" spans="1:25" ht="16.5" customHeight="1" x14ac:dyDescent="0.25">
      <c r="A227" s="90"/>
      <c r="B227" s="138" t="s">
        <v>211</v>
      </c>
      <c r="C227" s="138"/>
      <c r="D227" s="138"/>
      <c r="E227" s="138"/>
      <c r="F227" s="69" t="s">
        <v>110</v>
      </c>
      <c r="G227" s="70">
        <v>530</v>
      </c>
      <c r="H227" s="71">
        <v>0</v>
      </c>
      <c r="I227" s="72">
        <f>G227*H227</f>
        <v>0</v>
      </c>
      <c r="J227" s="73"/>
      <c r="K227" s="74"/>
      <c r="L227" s="1"/>
      <c r="M227" s="1"/>
      <c r="N227" s="1"/>
      <c r="O227" s="1"/>
      <c r="P227" s="1"/>
      <c r="Q227" s="1"/>
      <c r="R227" s="1"/>
      <c r="S227" s="1"/>
      <c r="T227" s="1"/>
      <c r="U227" s="1"/>
      <c r="V227" s="1"/>
      <c r="W227" s="1"/>
      <c r="X227" s="1"/>
      <c r="Y227" s="1"/>
    </row>
    <row r="228" spans="1:25" ht="16.5" customHeight="1" x14ac:dyDescent="0.25">
      <c r="A228" s="80"/>
      <c r="B228" s="138" t="s">
        <v>212</v>
      </c>
      <c r="C228" s="138"/>
      <c r="D228" s="138"/>
      <c r="E228" s="138"/>
      <c r="F228" s="69" t="s">
        <v>110</v>
      </c>
      <c r="G228" s="70">
        <v>530</v>
      </c>
      <c r="H228" s="71">
        <v>0</v>
      </c>
      <c r="I228" s="72">
        <f t="shared" ref="I228:I235" si="13">G228*H228</f>
        <v>0</v>
      </c>
      <c r="J228" s="73"/>
      <c r="K228" s="74"/>
      <c r="L228" s="1"/>
      <c r="M228" s="1"/>
      <c r="N228" s="1"/>
      <c r="O228" s="1"/>
      <c r="P228" s="1"/>
      <c r="Q228" s="1"/>
      <c r="R228" s="1"/>
      <c r="S228" s="1"/>
      <c r="T228" s="1"/>
      <c r="U228" s="1"/>
      <c r="V228" s="1"/>
      <c r="W228" s="1"/>
      <c r="X228" s="1"/>
      <c r="Y228" s="1"/>
    </row>
    <row r="229" spans="1:25" ht="55.5" customHeight="1" x14ac:dyDescent="0.25">
      <c r="A229" s="80"/>
      <c r="B229" s="138" t="s">
        <v>213</v>
      </c>
      <c r="C229" s="138"/>
      <c r="D229" s="138"/>
      <c r="E229" s="138"/>
      <c r="F229" s="69" t="s">
        <v>2</v>
      </c>
      <c r="G229" s="70">
        <v>7</v>
      </c>
      <c r="H229" s="71">
        <v>0</v>
      </c>
      <c r="I229" s="72">
        <f t="shared" si="13"/>
        <v>0</v>
      </c>
      <c r="J229" s="73"/>
      <c r="K229" s="74"/>
      <c r="L229" s="1"/>
      <c r="M229" s="1"/>
      <c r="N229" s="1"/>
      <c r="O229" s="1"/>
      <c r="P229" s="86"/>
      <c r="Q229" s="86"/>
      <c r="R229" s="86"/>
      <c r="S229" s="86"/>
      <c r="T229" s="1"/>
      <c r="U229" s="1"/>
      <c r="V229" s="1"/>
      <c r="W229" s="1"/>
      <c r="X229" s="1"/>
      <c r="Y229" s="1"/>
    </row>
    <row r="230" spans="1:25" ht="55.5" customHeight="1" x14ac:dyDescent="0.25">
      <c r="A230" s="80"/>
      <c r="B230" s="138" t="s">
        <v>241</v>
      </c>
      <c r="C230" s="138"/>
      <c r="D230" s="138"/>
      <c r="E230" s="138"/>
      <c r="F230" s="69" t="s">
        <v>2</v>
      </c>
      <c r="G230" s="70">
        <v>9</v>
      </c>
      <c r="H230" s="71">
        <v>0</v>
      </c>
      <c r="I230" s="72">
        <f t="shared" si="13"/>
        <v>0</v>
      </c>
      <c r="J230" s="73"/>
      <c r="K230" s="74"/>
      <c r="L230" s="1"/>
      <c r="M230" s="1"/>
      <c r="N230" s="1"/>
      <c r="O230" s="1"/>
      <c r="P230" s="86"/>
      <c r="Q230" s="86"/>
      <c r="R230" s="86"/>
      <c r="S230" s="86"/>
      <c r="T230" s="1"/>
      <c r="U230" s="1"/>
      <c r="V230" s="1"/>
      <c r="W230" s="1"/>
      <c r="X230" s="1"/>
      <c r="Y230" s="1"/>
    </row>
    <row r="231" spans="1:25" ht="55.5" customHeight="1" x14ac:dyDescent="0.25">
      <c r="A231" s="80"/>
      <c r="B231" s="138" t="s">
        <v>242</v>
      </c>
      <c r="C231" s="138"/>
      <c r="D231" s="138"/>
      <c r="E231" s="138"/>
      <c r="F231" s="69" t="s">
        <v>2</v>
      </c>
      <c r="G231" s="70">
        <v>6</v>
      </c>
      <c r="H231" s="71">
        <v>0</v>
      </c>
      <c r="I231" s="72">
        <f t="shared" si="13"/>
        <v>0</v>
      </c>
      <c r="J231" s="73"/>
      <c r="K231" s="74"/>
      <c r="L231" s="1"/>
      <c r="M231" s="1"/>
      <c r="N231" s="1"/>
      <c r="O231" s="1"/>
      <c r="P231" s="86"/>
      <c r="Q231" s="86"/>
      <c r="R231" s="86"/>
      <c r="S231" s="86"/>
      <c r="T231" s="1"/>
      <c r="U231" s="1"/>
      <c r="V231" s="1"/>
      <c r="W231" s="1"/>
      <c r="X231" s="1"/>
      <c r="Y231" s="1"/>
    </row>
    <row r="232" spans="1:25" ht="28.5" customHeight="1" x14ac:dyDescent="0.25">
      <c r="A232" s="80"/>
      <c r="B232" s="138" t="s">
        <v>215</v>
      </c>
      <c r="C232" s="138"/>
      <c r="D232" s="138"/>
      <c r="E232" s="138"/>
      <c r="F232" s="69" t="s">
        <v>2</v>
      </c>
      <c r="G232" s="70">
        <v>16</v>
      </c>
      <c r="H232" s="71">
        <v>0</v>
      </c>
      <c r="I232" s="72">
        <f t="shared" si="13"/>
        <v>0</v>
      </c>
      <c r="J232" s="73"/>
      <c r="K232" s="8"/>
      <c r="L232" s="1"/>
      <c r="M232" s="1"/>
      <c r="N232" s="1"/>
      <c r="O232" s="86"/>
      <c r="P232" s="86"/>
      <c r="Q232" s="86"/>
      <c r="R232" s="86"/>
      <c r="S232" s="1"/>
      <c r="T232" s="1"/>
      <c r="U232" s="1"/>
      <c r="V232" s="1"/>
      <c r="W232" s="1"/>
      <c r="X232" s="1"/>
      <c r="Y232" s="1"/>
    </row>
    <row r="233" spans="1:25" ht="44.25" customHeight="1" x14ac:dyDescent="0.25">
      <c r="A233" s="80" t="s">
        <v>6</v>
      </c>
      <c r="B233" s="138" t="s">
        <v>216</v>
      </c>
      <c r="C233" s="138"/>
      <c r="D233" s="138"/>
      <c r="E233" s="138"/>
      <c r="F233" s="69" t="s">
        <v>2</v>
      </c>
      <c r="G233" s="70">
        <v>3</v>
      </c>
      <c r="H233" s="71">
        <v>0</v>
      </c>
      <c r="I233" s="72">
        <f t="shared" si="13"/>
        <v>0</v>
      </c>
      <c r="J233" s="73"/>
      <c r="K233" s="8"/>
      <c r="L233" s="1"/>
      <c r="M233" s="1"/>
    </row>
    <row r="234" spans="1:25" ht="28.5" customHeight="1" x14ac:dyDescent="0.25">
      <c r="A234" s="80"/>
      <c r="B234" s="138" t="s">
        <v>217</v>
      </c>
      <c r="C234" s="138"/>
      <c r="D234" s="138"/>
      <c r="E234" s="138"/>
      <c r="F234" s="69" t="s">
        <v>2</v>
      </c>
      <c r="G234" s="70">
        <v>40</v>
      </c>
      <c r="H234" s="71">
        <v>0</v>
      </c>
      <c r="I234" s="72">
        <f t="shared" si="13"/>
        <v>0</v>
      </c>
      <c r="J234" s="73"/>
      <c r="K234" s="122"/>
      <c r="L234" s="1"/>
      <c r="M234" s="1"/>
    </row>
    <row r="235" spans="1:25" x14ac:dyDescent="0.25">
      <c r="A235" s="80" t="s">
        <v>6</v>
      </c>
      <c r="B235" s="152" t="s">
        <v>207</v>
      </c>
      <c r="C235" s="152"/>
      <c r="D235" s="152"/>
      <c r="E235" s="152"/>
      <c r="F235" s="69" t="s">
        <v>2</v>
      </c>
      <c r="G235" s="70">
        <v>1</v>
      </c>
      <c r="H235" s="71">
        <v>0</v>
      </c>
      <c r="I235" s="72">
        <f t="shared" si="13"/>
        <v>0</v>
      </c>
      <c r="J235" s="73"/>
      <c r="K235" s="8"/>
      <c r="L235" s="8"/>
      <c r="M235" s="8"/>
    </row>
    <row r="236" spans="1:25" ht="54" customHeight="1" x14ac:dyDescent="0.25">
      <c r="A236" s="80" t="s">
        <v>6</v>
      </c>
      <c r="B236" s="138" t="s">
        <v>214</v>
      </c>
      <c r="C236" s="138"/>
      <c r="D236" s="138"/>
      <c r="E236" s="138"/>
      <c r="F236" s="69"/>
      <c r="G236" s="70"/>
      <c r="H236" s="71"/>
      <c r="I236" s="72">
        <f>SUM(I188:I235)*0.2</f>
        <v>0</v>
      </c>
      <c r="J236" s="73"/>
      <c r="K236" s="8"/>
      <c r="L236" s="8"/>
      <c r="M236" s="8"/>
    </row>
    <row r="237" spans="1:25" x14ac:dyDescent="0.25">
      <c r="A237" s="76"/>
      <c r="B237" s="157" t="s">
        <v>264</v>
      </c>
      <c r="C237" s="157"/>
      <c r="D237" s="157"/>
      <c r="E237" s="157"/>
      <c r="F237" s="134"/>
      <c r="G237" s="135"/>
      <c r="H237" s="133" t="s">
        <v>63</v>
      </c>
      <c r="I237" s="133">
        <f>SUM(I188:I236)</f>
        <v>0</v>
      </c>
      <c r="J237" s="77"/>
      <c r="K237" s="8"/>
      <c r="L237" s="8"/>
      <c r="M237" s="8"/>
    </row>
    <row r="238" spans="1:25" x14ac:dyDescent="0.25">
      <c r="A238" s="81"/>
      <c r="B238" s="49"/>
      <c r="C238" s="49"/>
      <c r="D238" s="49"/>
      <c r="E238" s="52"/>
      <c r="F238" s="53"/>
      <c r="G238" s="55"/>
      <c r="H238" s="55"/>
      <c r="I238" s="8"/>
      <c r="J238" s="8"/>
      <c r="K238" s="8"/>
      <c r="L238" s="8"/>
      <c r="M238" s="8"/>
    </row>
    <row r="239" spans="1:25" x14ac:dyDescent="0.25">
      <c r="A239" s="141" t="s">
        <v>235</v>
      </c>
      <c r="B239" s="141"/>
      <c r="C239" s="141"/>
      <c r="D239" s="141"/>
      <c r="E239" s="141"/>
      <c r="F239" s="141"/>
      <c r="G239" s="141"/>
      <c r="H239" s="141"/>
      <c r="I239" s="141"/>
    </row>
    <row r="240" spans="1:25" ht="16.5" customHeight="1" x14ac:dyDescent="0.25">
      <c r="A240" s="68" t="s">
        <v>261</v>
      </c>
      <c r="B240" s="138" t="s">
        <v>236</v>
      </c>
      <c r="C240" s="138"/>
      <c r="D240" s="138"/>
      <c r="E240" s="138"/>
      <c r="F240" s="69" t="s">
        <v>0</v>
      </c>
      <c r="G240" s="70">
        <v>1</v>
      </c>
      <c r="H240" s="71">
        <v>0</v>
      </c>
      <c r="I240" s="72">
        <f>G240*H240</f>
        <v>0</v>
      </c>
    </row>
    <row r="241" spans="1:9" ht="48.75" customHeight="1" x14ac:dyDescent="0.25">
      <c r="A241" s="68" t="s">
        <v>253</v>
      </c>
      <c r="B241" s="138" t="s">
        <v>237</v>
      </c>
      <c r="C241" s="138"/>
      <c r="D241" s="138"/>
      <c r="E241" s="138"/>
      <c r="F241" s="118"/>
      <c r="G241" s="120"/>
      <c r="H241" s="119"/>
      <c r="I241" s="72">
        <f>0.2*(SUM(I240))</f>
        <v>0</v>
      </c>
    </row>
    <row r="242" spans="1:9" x14ac:dyDescent="0.25">
      <c r="B242" s="157" t="s">
        <v>252</v>
      </c>
      <c r="C242" s="157"/>
      <c r="D242" s="157"/>
      <c r="E242" s="157"/>
      <c r="F242" s="132"/>
      <c r="G242" s="132"/>
      <c r="H242" s="133" t="s">
        <v>63</v>
      </c>
      <c r="I242" s="133">
        <f>SUM(I240:I241)</f>
        <v>0</v>
      </c>
    </row>
  </sheetData>
  <mergeCells count="176">
    <mergeCell ref="B242:E242"/>
    <mergeCell ref="B222:E222"/>
    <mergeCell ref="B233:E233"/>
    <mergeCell ref="B234:E234"/>
    <mergeCell ref="B224:E224"/>
    <mergeCell ref="B215:E215"/>
    <mergeCell ref="B216:E216"/>
    <mergeCell ref="B217:E217"/>
    <mergeCell ref="B223:E223"/>
    <mergeCell ref="B225:E225"/>
    <mergeCell ref="A220:H220"/>
    <mergeCell ref="A219:H219"/>
    <mergeCell ref="B237:E237"/>
    <mergeCell ref="B227:E227"/>
    <mergeCell ref="B228:E228"/>
    <mergeCell ref="B229:E229"/>
    <mergeCell ref="B232:E232"/>
    <mergeCell ref="B226:E226"/>
    <mergeCell ref="B236:E236"/>
    <mergeCell ref="B235:E235"/>
    <mergeCell ref="B230:E230"/>
    <mergeCell ref="B231:E231"/>
    <mergeCell ref="A239:I239"/>
    <mergeCell ref="B240:E240"/>
    <mergeCell ref="K188:K189"/>
    <mergeCell ref="K215:K216"/>
    <mergeCell ref="L215:L216"/>
    <mergeCell ref="B86:E86"/>
    <mergeCell ref="B131:E131"/>
    <mergeCell ref="B153:E153"/>
    <mergeCell ref="B168:E168"/>
    <mergeCell ref="B187:E187"/>
    <mergeCell ref="B197:E197"/>
    <mergeCell ref="B211:E211"/>
    <mergeCell ref="B115:E115"/>
    <mergeCell ref="B116:E116"/>
    <mergeCell ref="B206:E206"/>
    <mergeCell ref="B207:E207"/>
    <mergeCell ref="B212:E212"/>
    <mergeCell ref="B213:E213"/>
    <mergeCell ref="B214:E214"/>
    <mergeCell ref="B203:E203"/>
    <mergeCell ref="B204:E204"/>
    <mergeCell ref="B205:E205"/>
    <mergeCell ref="A209:H209"/>
    <mergeCell ref="B192:E192"/>
    <mergeCell ref="B198:E198"/>
    <mergeCell ref="B199:E199"/>
    <mergeCell ref="B200:E200"/>
    <mergeCell ref="B202:E202"/>
    <mergeCell ref="A185:I185"/>
    <mergeCell ref="B188:E188"/>
    <mergeCell ref="B189:E189"/>
    <mergeCell ref="B190:E190"/>
    <mergeCell ref="B191:E191"/>
    <mergeCell ref="A195:H195"/>
    <mergeCell ref="A194:H194"/>
    <mergeCell ref="B201:E201"/>
    <mergeCell ref="B178:E178"/>
    <mergeCell ref="B179:E179"/>
    <mergeCell ref="B180:E180"/>
    <mergeCell ref="B181:E181"/>
    <mergeCell ref="B170:E170"/>
    <mergeCell ref="B173:E173"/>
    <mergeCell ref="B174:E174"/>
    <mergeCell ref="B176:E176"/>
    <mergeCell ref="B175:E175"/>
    <mergeCell ref="B171:E171"/>
    <mergeCell ref="B172:E172"/>
    <mergeCell ref="B166:E166"/>
    <mergeCell ref="B167:E167"/>
    <mergeCell ref="B169:E169"/>
    <mergeCell ref="B161:E161"/>
    <mergeCell ref="B162:E162"/>
    <mergeCell ref="B163:E163"/>
    <mergeCell ref="B164:E164"/>
    <mergeCell ref="B165:E165"/>
    <mergeCell ref="B177:E177"/>
    <mergeCell ref="B148:E148"/>
    <mergeCell ref="B154:E154"/>
    <mergeCell ref="B155:E155"/>
    <mergeCell ref="B157:E157"/>
    <mergeCell ref="B159:E159"/>
    <mergeCell ref="B160:E160"/>
    <mergeCell ref="B142:E142"/>
    <mergeCell ref="B143:E143"/>
    <mergeCell ref="B144:E144"/>
    <mergeCell ref="B145:E145"/>
    <mergeCell ref="B146:E146"/>
    <mergeCell ref="B147:E147"/>
    <mergeCell ref="B156:E156"/>
    <mergeCell ref="B158:E158"/>
    <mergeCell ref="B139:E139"/>
    <mergeCell ref="B138:E138"/>
    <mergeCell ref="B140:E140"/>
    <mergeCell ref="B121:E121"/>
    <mergeCell ref="B122:E122"/>
    <mergeCell ref="B123:E123"/>
    <mergeCell ref="B141:E141"/>
    <mergeCell ref="B127:E127"/>
    <mergeCell ref="B128:E128"/>
    <mergeCell ref="B129:E129"/>
    <mergeCell ref="B130:E130"/>
    <mergeCell ref="B89:E89"/>
    <mergeCell ref="A66:B66"/>
    <mergeCell ref="A68:B68"/>
    <mergeCell ref="B117:E117"/>
    <mergeCell ref="B118:E118"/>
    <mergeCell ref="B119:E119"/>
    <mergeCell ref="B120:E120"/>
    <mergeCell ref="B136:E136"/>
    <mergeCell ref="B137:E137"/>
    <mergeCell ref="B2:H2"/>
    <mergeCell ref="C5:I6"/>
    <mergeCell ref="A25:B25"/>
    <mergeCell ref="A31:B31"/>
    <mergeCell ref="C7:I7"/>
    <mergeCell ref="C9:I9"/>
    <mergeCell ref="C14:I14"/>
    <mergeCell ref="C15:I15"/>
    <mergeCell ref="C16:I16"/>
    <mergeCell ref="C23:I23"/>
    <mergeCell ref="A14:B15"/>
    <mergeCell ref="A5:B5"/>
    <mergeCell ref="A9:B9"/>
    <mergeCell ref="A23:B23"/>
    <mergeCell ref="C25:I25"/>
    <mergeCell ref="C31:I31"/>
    <mergeCell ref="A76:I76"/>
    <mergeCell ref="A79:B79"/>
    <mergeCell ref="A183:I183"/>
    <mergeCell ref="B132:E132"/>
    <mergeCell ref="B133:E133"/>
    <mergeCell ref="B134:E134"/>
    <mergeCell ref="B135:E135"/>
    <mergeCell ref="B92:E92"/>
    <mergeCell ref="B93:E93"/>
    <mergeCell ref="B96:E96"/>
    <mergeCell ref="B97:E97"/>
    <mergeCell ref="B98:E98"/>
    <mergeCell ref="B94:E94"/>
    <mergeCell ref="B102:E102"/>
    <mergeCell ref="B103:E103"/>
    <mergeCell ref="B104:E104"/>
    <mergeCell ref="B105:E105"/>
    <mergeCell ref="B106:E106"/>
    <mergeCell ref="B108:E108"/>
    <mergeCell ref="B113:E113"/>
    <mergeCell ref="B124:E124"/>
    <mergeCell ref="B126:E126"/>
    <mergeCell ref="B125:E125"/>
    <mergeCell ref="B114:E114"/>
    <mergeCell ref="B241:E241"/>
    <mergeCell ref="B99:E99"/>
    <mergeCell ref="B101:E101"/>
    <mergeCell ref="K174:K176"/>
    <mergeCell ref="A63:I63"/>
    <mergeCell ref="A46:I46"/>
    <mergeCell ref="A83:I83"/>
    <mergeCell ref="A84:I84"/>
    <mergeCell ref="B90:E90"/>
    <mergeCell ref="B91:E91"/>
    <mergeCell ref="B107:E107"/>
    <mergeCell ref="B109:E109"/>
    <mergeCell ref="B111:E111"/>
    <mergeCell ref="B110:E110"/>
    <mergeCell ref="B112:E112"/>
    <mergeCell ref="B100:E100"/>
    <mergeCell ref="B95:E95"/>
    <mergeCell ref="A184:I184"/>
    <mergeCell ref="A151:I151"/>
    <mergeCell ref="C48:G48"/>
    <mergeCell ref="B87:E87"/>
    <mergeCell ref="B88:E88"/>
    <mergeCell ref="A70:B70"/>
    <mergeCell ref="F57:G57"/>
  </mergeCells>
  <pageMargins left="0.7" right="0.7" top="0.75" bottom="0.75" header="0.3" footer="0.3"/>
  <pageSetup paperSize="9" scale="86" orientation="portrait" r:id="rId1"/>
  <headerFooter>
    <oddHeader>&amp;C&amp;"Arial Narrow,Navadno"Prodnik d.o.o.</oddHeader>
    <oddFooter>&amp;LVODOVOD PO JEMČEVI ULICI 1. FAZA&amp;R&amp;"Arial Narrow,Navadno"&amp;P/&amp;N</oddFooter>
  </headerFooter>
  <rowBreaks count="6" manualBreakCount="6">
    <brk id="45" max="8" man="1"/>
    <brk id="81" max="8" man="1"/>
    <brk id="150" max="8" man="1"/>
    <brk id="167" max="8" man="1"/>
    <brk id="181" max="8" man="1"/>
    <brk id="21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List1</vt:lpstr>
      <vt:lpstr>List1!Področje_tiskanja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JanMakB</dc:creator>
  <cp:lastModifiedBy>ApolonijaL</cp:lastModifiedBy>
  <cp:lastPrinted>2017-03-28T12:51:24Z</cp:lastPrinted>
  <dcterms:created xsi:type="dcterms:W3CDTF">2017-01-20T08:24:00Z</dcterms:created>
  <dcterms:modified xsi:type="dcterms:W3CDTF">2017-03-29T08:15:10Z</dcterms:modified>
</cp:coreProperties>
</file>